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І клас" sheetId="1" r:id="rId1"/>
    <sheet name="ІІ клас" sheetId="2" r:id="rId2"/>
    <sheet name="ІІІ клас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8" i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J8" i="2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7"/>
  <c r="I12"/>
  <c r="I11"/>
  <c r="I10"/>
  <c r="I9"/>
  <c r="I8"/>
  <c r="L54" l="1"/>
  <c r="L53"/>
  <c r="L52"/>
  <c r="L51"/>
  <c r="L50"/>
  <c r="L49"/>
  <c r="K42" i="3"/>
  <c r="K41"/>
  <c r="K40"/>
  <c r="K39"/>
  <c r="K38"/>
  <c r="M37" s="1"/>
  <c r="K37"/>
  <c r="K36"/>
  <c r="K35"/>
  <c r="K34"/>
  <c r="K33"/>
  <c r="K32"/>
  <c r="K31"/>
  <c r="K30"/>
  <c r="K29"/>
  <c r="K28"/>
  <c r="K27"/>
  <c r="K26"/>
  <c r="K25"/>
  <c r="M25" s="1"/>
  <c r="K24"/>
  <c r="K23"/>
  <c r="K22"/>
  <c r="K21"/>
  <c r="K20"/>
  <c r="K19"/>
  <c r="M19" s="1"/>
  <c r="K18"/>
  <c r="K17"/>
  <c r="K16"/>
  <c r="K15"/>
  <c r="K14"/>
  <c r="K13"/>
  <c r="M13" s="1"/>
  <c r="K12"/>
  <c r="K11"/>
  <c r="K10"/>
  <c r="K9"/>
  <c r="K8"/>
  <c r="M7"/>
  <c r="K7"/>
  <c r="I55" i="2"/>
  <c r="I49"/>
  <c r="L48"/>
  <c r="L47"/>
  <c r="L46"/>
  <c r="L45"/>
  <c r="L44"/>
  <c r="L43"/>
  <c r="I43"/>
  <c r="I44" s="1"/>
  <c r="L42"/>
  <c r="L41"/>
  <c r="L40"/>
  <c r="L39"/>
  <c r="L38"/>
  <c r="N37"/>
  <c r="L37"/>
  <c r="I37"/>
  <c r="I38" s="1"/>
  <c r="L36"/>
  <c r="L35"/>
  <c r="L34"/>
  <c r="L33"/>
  <c r="L32"/>
  <c r="L31"/>
  <c r="I31"/>
  <c r="I32" s="1"/>
  <c r="L30"/>
  <c r="L29"/>
  <c r="L28"/>
  <c r="L27"/>
  <c r="L26"/>
  <c r="L25"/>
  <c r="N25" s="1"/>
  <c r="I25"/>
  <c r="I26" s="1"/>
  <c r="L24"/>
  <c r="L23"/>
  <c r="L22"/>
  <c r="L21"/>
  <c r="L20"/>
  <c r="L19"/>
  <c r="N19" s="1"/>
  <c r="I19"/>
  <c r="L18"/>
  <c r="L17"/>
  <c r="L16"/>
  <c r="L15"/>
  <c r="L14"/>
  <c r="L13"/>
  <c r="I13"/>
  <c r="I14" s="1"/>
  <c r="I85" i="1"/>
  <c r="I79"/>
  <c r="I80" l="1"/>
  <c r="N13" i="2"/>
  <c r="I20"/>
  <c r="M31" i="3"/>
  <c r="N31" i="2"/>
  <c r="N43"/>
  <c r="I50"/>
  <c r="I56"/>
  <c r="I33"/>
  <c r="I15"/>
  <c r="I45"/>
  <c r="I27"/>
  <c r="I51"/>
  <c r="I57"/>
  <c r="I21"/>
  <c r="I39"/>
  <c r="I73" i="1"/>
  <c r="I74" s="1"/>
  <c r="I67"/>
  <c r="I68" s="1"/>
  <c r="I69" l="1"/>
  <c r="I75"/>
  <c r="I81"/>
  <c r="E2" i="2"/>
  <c r="I52"/>
  <c r="I22"/>
  <c r="I28"/>
  <c r="I16"/>
  <c r="I40"/>
  <c r="I46"/>
  <c r="I34"/>
  <c r="I58"/>
  <c r="I61" i="1"/>
  <c r="I55"/>
  <c r="I49"/>
  <c r="I50" s="1"/>
  <c r="O48"/>
  <c r="O47"/>
  <c r="O46"/>
  <c r="O45"/>
  <c r="O44"/>
  <c r="O43"/>
  <c r="M42"/>
  <c r="M41"/>
  <c r="M40"/>
  <c r="M39"/>
  <c r="M38"/>
  <c r="M37"/>
  <c r="I37"/>
  <c r="I38" s="1"/>
  <c r="I39" s="1"/>
  <c r="M36"/>
  <c r="M35"/>
  <c r="O37" l="1"/>
  <c r="I40"/>
  <c r="I51"/>
  <c r="I82"/>
  <c r="I56"/>
  <c r="I62"/>
  <c r="I76"/>
  <c r="I70"/>
  <c r="I35" i="2"/>
  <c r="I41"/>
  <c r="I17"/>
  <c r="I24"/>
  <c r="I23"/>
  <c r="I53"/>
  <c r="I47"/>
  <c r="I29"/>
  <c r="I59"/>
  <c r="M34" i="1"/>
  <c r="M33"/>
  <c r="M32"/>
  <c r="M31"/>
  <c r="I31"/>
  <c r="M30"/>
  <c r="M29"/>
  <c r="M28"/>
  <c r="M27"/>
  <c r="M26"/>
  <c r="M25"/>
  <c r="I25"/>
  <c r="M24"/>
  <c r="M23"/>
  <c r="M22"/>
  <c r="M21"/>
  <c r="I71" l="1"/>
  <c r="I77"/>
  <c r="I63"/>
  <c r="I83"/>
  <c r="I52"/>
  <c r="I57"/>
  <c r="I41"/>
  <c r="I42" i="2"/>
  <c r="I60"/>
  <c r="I30"/>
  <c r="I54"/>
  <c r="I36"/>
  <c r="I48"/>
  <c r="I18"/>
  <c r="M20" i="1"/>
  <c r="O19" s="1"/>
  <c r="M19"/>
  <c r="I19"/>
  <c r="I20" s="1"/>
  <c r="I21" s="1"/>
  <c r="M18"/>
  <c r="M17"/>
  <c r="M16"/>
  <c r="M15"/>
  <c r="I22" l="1"/>
  <c r="I53"/>
  <c r="I84"/>
  <c r="I64"/>
  <c r="I72"/>
  <c r="I42"/>
  <c r="I58"/>
  <c r="I78"/>
  <c r="M14"/>
  <c r="M13"/>
  <c r="I13"/>
  <c r="M12"/>
  <c r="M11"/>
  <c r="M10"/>
  <c r="M9"/>
  <c r="M8"/>
  <c r="K7"/>
  <c r="I7"/>
  <c r="O7" l="1"/>
  <c r="I8"/>
  <c r="I9" s="1"/>
  <c r="I10"/>
  <c r="I65"/>
  <c r="I54"/>
  <c r="I59"/>
  <c r="I23"/>
  <c r="I24" l="1"/>
  <c r="I66"/>
  <c r="I60"/>
  <c r="I11"/>
  <c r="I12" l="1"/>
  <c r="O13"/>
  <c r="O25"/>
  <c r="O31"/>
  <c r="D4"/>
  <c r="I14"/>
  <c r="I15" s="1"/>
  <c r="I26"/>
  <c r="I27"/>
  <c r="I28" s="1"/>
  <c r="I32"/>
  <c r="I33"/>
  <c r="I86"/>
  <c r="I87" s="1"/>
  <c r="I88" s="1"/>
  <c r="I89" s="1"/>
  <c r="I90" s="1"/>
  <c r="I17" l="1"/>
  <c r="I16"/>
  <c r="I18"/>
  <c r="I29"/>
  <c r="I34"/>
  <c r="I35" l="1"/>
  <c r="I30"/>
  <c r="I36" l="1"/>
</calcChain>
</file>

<file path=xl/sharedStrings.xml><?xml version="1.0" encoding="utf-8"?>
<sst xmlns="http://schemas.openxmlformats.org/spreadsheetml/2006/main" count="961" uniqueCount="242">
  <si>
    <t>Протокол № 1</t>
  </si>
  <si>
    <t>Ранг змагань</t>
  </si>
  <si>
    <t>Вимоги до розряду</t>
  </si>
  <si>
    <t>І ю</t>
  </si>
  <si>
    <t>ІІ ю</t>
  </si>
  <si>
    <t>І клас</t>
  </si>
  <si>
    <t>№</t>
  </si>
  <si>
    <t xml:space="preserve">Прізвище, ім`я </t>
  </si>
  <si>
    <t>Рік народження</t>
  </si>
  <si>
    <t>Стать</t>
  </si>
  <si>
    <t>Розряд</t>
  </si>
  <si>
    <t>Команада</t>
  </si>
  <si>
    <t>Тренер</t>
  </si>
  <si>
    <t>Результат</t>
  </si>
  <si>
    <t>Місце</t>
  </si>
  <si>
    <t>Відсотковий результат</t>
  </si>
  <si>
    <t>Виконаний розряд</t>
  </si>
  <si>
    <t>Нагорний Володимир</t>
  </si>
  <si>
    <t>ч</t>
  </si>
  <si>
    <t>Шаповалова А.К.</t>
  </si>
  <si>
    <t>І</t>
  </si>
  <si>
    <t>Єсик Максим</t>
  </si>
  <si>
    <t>Сліпак Олексій</t>
  </si>
  <si>
    <t>Коренєва Анна</t>
  </si>
  <si>
    <t>ж</t>
  </si>
  <si>
    <t>Жирнов Всеволод</t>
  </si>
  <si>
    <t>Касьяненко Тимофій</t>
  </si>
  <si>
    <t>Молокова Анастасія</t>
  </si>
  <si>
    <t>б/р</t>
  </si>
  <si>
    <t>АРТ</t>
  </si>
  <si>
    <t>Петрова Н.М., Бакута А.І.</t>
  </si>
  <si>
    <t>ІІ</t>
  </si>
  <si>
    <t>Клименко Софія</t>
  </si>
  <si>
    <t>Клименко Каріна</t>
  </si>
  <si>
    <t>Няньчук Анастасія</t>
  </si>
  <si>
    <t>Катрич Роман</t>
  </si>
  <si>
    <t>Ліів Олександр</t>
  </si>
  <si>
    <t>Ірха Анна</t>
  </si>
  <si>
    <t>Ліцей № 171</t>
  </si>
  <si>
    <t>Стрижак О.А., Калінкін О.Б.</t>
  </si>
  <si>
    <t>ІІІ</t>
  </si>
  <si>
    <t>Поєнко Вадим</t>
  </si>
  <si>
    <t>Решетніков Олександр</t>
  </si>
  <si>
    <t>Куцак Володимир</t>
  </si>
  <si>
    <t>Чижова Анастасія</t>
  </si>
  <si>
    <t>Двірний Максим</t>
  </si>
  <si>
    <t>Коворотний Ілля</t>
  </si>
  <si>
    <t>Лідер - Тур 1</t>
  </si>
  <si>
    <t>Витвицький Антон</t>
  </si>
  <si>
    <t>Недужий Іван</t>
  </si>
  <si>
    <t>Гордієнко Анна</t>
  </si>
  <si>
    <t>Лойок Трофим</t>
  </si>
  <si>
    <t>Болгов Дмитро</t>
  </si>
  <si>
    <t>Боголєпова Ліда</t>
  </si>
  <si>
    <t>ЦТКУМ/40</t>
  </si>
  <si>
    <t>Тхорик Р.В.</t>
  </si>
  <si>
    <t>Погребняк Андрій</t>
  </si>
  <si>
    <t>Кривич Марія</t>
  </si>
  <si>
    <t>ІІІ ю</t>
  </si>
  <si>
    <t>Погребняк Валерія</t>
  </si>
  <si>
    <t>Борздов Дмитро</t>
  </si>
  <si>
    <t>Керосір Михайло</t>
  </si>
  <si>
    <t>Платноненко В.І.</t>
  </si>
  <si>
    <t xml:space="preserve">Нептур - УДЦ </t>
  </si>
  <si>
    <t>Наровлянський О.Д.</t>
  </si>
  <si>
    <t>Миронов Дмитро</t>
  </si>
  <si>
    <t>Бучанський  НВК № 4</t>
  </si>
  <si>
    <t>Карабут О.М.</t>
  </si>
  <si>
    <t>Панич Остап</t>
  </si>
  <si>
    <t>Рубан Ярослава</t>
  </si>
  <si>
    <t>Ковтун Аладель</t>
  </si>
  <si>
    <t>Богачевська Валерія</t>
  </si>
  <si>
    <t>Шолудько Ліза</t>
  </si>
  <si>
    <t>Онищенко Данило</t>
  </si>
  <si>
    <t>Лідер - Тур 2</t>
  </si>
  <si>
    <t>Ломакін Ігор</t>
  </si>
  <si>
    <t>Крилова Васіліса</t>
  </si>
  <si>
    <t>Жевага Олександр</t>
  </si>
  <si>
    <t>Степаненко Назар</t>
  </si>
  <si>
    <t>Косенко Олександра</t>
  </si>
  <si>
    <t>Давиденко Діана</t>
  </si>
  <si>
    <t>Растеряєв В.В.</t>
  </si>
  <si>
    <t>Шабалан Мирон</t>
  </si>
  <si>
    <t>Шиманський Роман</t>
  </si>
  <si>
    <t>Зданович Олексій</t>
  </si>
  <si>
    <t>Рак Надія</t>
  </si>
  <si>
    <t>Панкратов Святослав</t>
  </si>
  <si>
    <t>Ольшанський Євгеній</t>
  </si>
  <si>
    <t>ЦПР Святошино</t>
  </si>
  <si>
    <t>Орешина Л.В.</t>
  </si>
  <si>
    <t>Кривоніс Максим</t>
  </si>
  <si>
    <t>Дуденкова Марія</t>
  </si>
  <si>
    <t>Загайко Леонід</t>
  </si>
  <si>
    <t>Табенков Марк</t>
  </si>
  <si>
    <t>Демиденко Тимофій</t>
  </si>
  <si>
    <t>Мехед Олександр</t>
  </si>
  <si>
    <t>ДЮСШ № 12</t>
  </si>
  <si>
    <t>Добрянський Тимофій</t>
  </si>
  <si>
    <t>Вірич Артем</t>
  </si>
  <si>
    <t>Куцак Ярослав</t>
  </si>
  <si>
    <t>Григорович Олексій</t>
  </si>
  <si>
    <t>Невмержицька Марія</t>
  </si>
  <si>
    <t>Родіонов Кирило</t>
  </si>
  <si>
    <t>Архімед</t>
  </si>
  <si>
    <t>Ігнатенко С.Г.</t>
  </si>
  <si>
    <t>Сапожко Микита</t>
  </si>
  <si>
    <t>Плашкевич Ростислав</t>
  </si>
  <si>
    <t>Стрельченко Костянтин</t>
  </si>
  <si>
    <t>Парфьонова Тетяна</t>
  </si>
  <si>
    <t>Карапина Вадим</t>
  </si>
  <si>
    <t>Ліченко Поліна</t>
  </si>
  <si>
    <t>Пліс Л.М.</t>
  </si>
  <si>
    <t>Стецик Марк</t>
  </si>
  <si>
    <t>Кираківський Олександр</t>
  </si>
  <si>
    <t>Зуйкова Софія</t>
  </si>
  <si>
    <t>Гоянюк Сергій</t>
  </si>
  <si>
    <t>Бєлий Микита</t>
  </si>
  <si>
    <t>Протокол № 2</t>
  </si>
  <si>
    <t>Розрядні вимоги:</t>
  </si>
  <si>
    <t xml:space="preserve">ІІ ю </t>
  </si>
  <si>
    <t>ІІ клас</t>
  </si>
  <si>
    <t>Задорожний Владислав</t>
  </si>
  <si>
    <t>Хоменко Денис</t>
  </si>
  <si>
    <t>Галата Тарас</t>
  </si>
  <si>
    <t>Багатченнко Варвара</t>
  </si>
  <si>
    <t>Ковтунова Анжела</t>
  </si>
  <si>
    <t>Наливайко Владислав</t>
  </si>
  <si>
    <t>Іщук Єгор</t>
  </si>
  <si>
    <t>Буча</t>
  </si>
  <si>
    <t>Купка Софія</t>
  </si>
  <si>
    <t>Дунаєва Анастасія</t>
  </si>
  <si>
    <t>Кухельна Олександра</t>
  </si>
  <si>
    <t xml:space="preserve">Овчаренко Даря </t>
  </si>
  <si>
    <t>Базанова Ольга</t>
  </si>
  <si>
    <t xml:space="preserve">ЦПР Святошино </t>
  </si>
  <si>
    <t>Прохорчук Артем</t>
  </si>
  <si>
    <t>Литвиненко Ілля</t>
  </si>
  <si>
    <t>Діденко Лев</t>
  </si>
  <si>
    <t>Андрієвська Анна</t>
  </si>
  <si>
    <t>Воронкін Тимофій</t>
  </si>
  <si>
    <t>Адвена Владсилав</t>
  </si>
  <si>
    <t>Деркач Тарас</t>
  </si>
  <si>
    <t>Шамсутдінов Владислав</t>
  </si>
  <si>
    <t>Нептур - УДЦ</t>
  </si>
  <si>
    <t>Власов Владислав</t>
  </si>
  <si>
    <t>Роденко Дмитро</t>
  </si>
  <si>
    <t>Ішоєв Шаміль</t>
  </si>
  <si>
    <t>Якимишен Владислав</t>
  </si>
  <si>
    <t>Черевична Руслана</t>
  </si>
  <si>
    <t>Юкало Марія</t>
  </si>
  <si>
    <t>Лідер - тур</t>
  </si>
  <si>
    <t>Юкало Софія</t>
  </si>
  <si>
    <t>Невмержицька Катерина</t>
  </si>
  <si>
    <t>Шулевський Роман</t>
  </si>
  <si>
    <t>Тимошек Федір</t>
  </si>
  <si>
    <t>Матвієнко Поліна</t>
  </si>
  <si>
    <t>Платоненко В.І.</t>
  </si>
  <si>
    <t>Сікорська Анастасія</t>
  </si>
  <si>
    <t>Довмантович В.О.</t>
  </si>
  <si>
    <t>Мороз Данило</t>
  </si>
  <si>
    <t>Пустовойт Микола</t>
  </si>
  <si>
    <t>Подоляко Христина</t>
  </si>
  <si>
    <t>Венгель Олена</t>
  </si>
  <si>
    <t>Васильєва Анна</t>
  </si>
  <si>
    <t>Протокол № 3</t>
  </si>
  <si>
    <t>ІІІ клас</t>
  </si>
  <si>
    <t>Гудим Каріна</t>
  </si>
  <si>
    <t>Арабіка</t>
  </si>
  <si>
    <t>Овчарик Катерина</t>
  </si>
  <si>
    <t>Шульга Максим</t>
  </si>
  <si>
    <t>Яницький Олександр</t>
  </si>
  <si>
    <t xml:space="preserve">Шкапа Анна </t>
  </si>
  <si>
    <t>Бакута А.І. , Петрова Н.М.</t>
  </si>
  <si>
    <t>Баранова Марія</t>
  </si>
  <si>
    <t>Василевська Надія</t>
  </si>
  <si>
    <t>Шгуща Ілля</t>
  </si>
  <si>
    <t>Воронков Михайло</t>
  </si>
  <si>
    <t>Зибін Нікіта</t>
  </si>
  <si>
    <t xml:space="preserve">Павленко Олександр </t>
  </si>
  <si>
    <t>ЦТКУМ Оболонь</t>
  </si>
  <si>
    <t>Шаповалов О.М.</t>
  </si>
  <si>
    <t>Киричок Микола</t>
  </si>
  <si>
    <t>КМСУ</t>
  </si>
  <si>
    <t>Литвиненко Дмитро</t>
  </si>
  <si>
    <t>Нагорна Ольга</t>
  </si>
  <si>
    <t>Люш Марія</t>
  </si>
  <si>
    <t xml:space="preserve">ІІІ </t>
  </si>
  <si>
    <t>Кательницька Анна</t>
  </si>
  <si>
    <t>Авілов Сергій</t>
  </si>
  <si>
    <t>Чернявська Ярослава</t>
  </si>
  <si>
    <t>Дергачев Дмитро</t>
  </si>
  <si>
    <t>Свиридюк Данило</t>
  </si>
  <si>
    <t>Скотанюк Богдан</t>
  </si>
  <si>
    <t>Панченко Анастасія</t>
  </si>
  <si>
    <t>Вінокурова Світлана</t>
  </si>
  <si>
    <t>Констатинопольска Єлизавета</t>
  </si>
  <si>
    <t>Нагірняк Мирослав</t>
  </si>
  <si>
    <t>Сак Юрій</t>
  </si>
  <si>
    <t>Шевчик Володимир</t>
  </si>
  <si>
    <t>Каліш Ростислав</t>
  </si>
  <si>
    <t>Сиротка Євгеній</t>
  </si>
  <si>
    <t>Марочко Іван</t>
  </si>
  <si>
    <t>Кравець Максим</t>
  </si>
  <si>
    <t>Савчук Єлизавета</t>
  </si>
  <si>
    <t>Брижанов Артем</t>
  </si>
  <si>
    <t>Соколовський Богдан</t>
  </si>
  <si>
    <t>Гевак Денис</t>
  </si>
  <si>
    <t>Руденко Іван</t>
  </si>
  <si>
    <t>Рак Ярослава</t>
  </si>
  <si>
    <t>Ружицька Наталія</t>
  </si>
  <si>
    <t>Мащенко Єлизавета</t>
  </si>
  <si>
    <t xml:space="preserve">Лідер - Тур </t>
  </si>
  <si>
    <t>Калінкін О.Б.</t>
  </si>
  <si>
    <t>Кривий Олег</t>
  </si>
  <si>
    <t>Оліксієнко Анастасія</t>
  </si>
  <si>
    <t>Смірнова Марія</t>
  </si>
  <si>
    <t>Жевага Анастасія</t>
  </si>
  <si>
    <t>Чижова Діана</t>
  </si>
  <si>
    <t>Марковська Марія</t>
  </si>
  <si>
    <t>Плісс Л.М.</t>
  </si>
  <si>
    <t>Шевчук Іван</t>
  </si>
  <si>
    <t>Ющенко Анастасія</t>
  </si>
  <si>
    <t>Когут Руслан</t>
  </si>
  <si>
    <t>Хлюстов Данило</t>
  </si>
  <si>
    <t>Лизинська Олександра</t>
  </si>
  <si>
    <t>Книр Марія</t>
  </si>
  <si>
    <t>Позур Марія - Кароль</t>
  </si>
  <si>
    <t>Онищук Віктор</t>
  </si>
  <si>
    <t>Войтенков Микита</t>
  </si>
  <si>
    <t>Голдій Андрій</t>
  </si>
  <si>
    <t>Яницька Марія</t>
  </si>
  <si>
    <t>Дутчишин Микола</t>
  </si>
  <si>
    <t>Войтенков Богдан</t>
  </si>
  <si>
    <t>Лисенко Артем</t>
  </si>
  <si>
    <t>Лисенко Максим</t>
  </si>
  <si>
    <t>Лавренюк Софія</t>
  </si>
  <si>
    <t>Нефф Микита</t>
  </si>
  <si>
    <t>Хотимченко Максим</t>
  </si>
  <si>
    <t>Дробіна Анастасія</t>
  </si>
  <si>
    <t>Катріч Роман</t>
  </si>
  <si>
    <t>Шилов Станіслав</t>
  </si>
  <si>
    <t>Бакута А.І. Петрова Н.М.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</si>
</sst>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/>
    <xf numFmtId="2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1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/>
    <xf numFmtId="21" fontId="2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textRotation="90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4" xfId="0" applyFont="1" applyBorder="1"/>
    <xf numFmtId="21" fontId="2" fillId="0" borderId="9" xfId="0" applyNumberFormat="1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21" fontId="2" fillId="0" borderId="11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21" fontId="2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right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21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21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21" fontId="2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13" fillId="0" borderId="5" xfId="0" applyFont="1" applyBorder="1" applyAlignment="1">
      <alignment horizontal="center" vertical="center"/>
    </xf>
    <xf numFmtId="0" fontId="2" fillId="2" borderId="5" xfId="0" applyFont="1" applyFill="1" applyBorder="1"/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textRotation="90"/>
    </xf>
    <xf numFmtId="0" fontId="12" fillId="0" borderId="8" xfId="0" applyFont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textRotation="90"/>
    </xf>
    <xf numFmtId="0" fontId="16" fillId="0" borderId="3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textRotation="90"/>
    </xf>
    <xf numFmtId="0" fontId="14" fillId="0" borderId="8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/>
    </xf>
    <xf numFmtId="0" fontId="14" fillId="0" borderId="6" xfId="0" applyFont="1" applyBorder="1" applyAlignment="1">
      <alignment horizontal="center" vertical="center" textRotation="90"/>
    </xf>
    <xf numFmtId="0" fontId="15" fillId="0" borderId="8" xfId="0" applyFont="1" applyBorder="1" applyAlignment="1">
      <alignment horizontal="center" vertical="center" textRotation="90"/>
    </xf>
    <xf numFmtId="0" fontId="15" fillId="0" borderId="4" xfId="0" applyFont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 textRotation="90"/>
    </xf>
    <xf numFmtId="0" fontId="16" fillId="0" borderId="8" xfId="0" applyFont="1" applyBorder="1" applyAlignment="1">
      <alignment horizontal="center" vertical="center" textRotation="90"/>
    </xf>
    <xf numFmtId="0" fontId="16" fillId="0" borderId="6" xfId="0" applyFont="1" applyBorder="1" applyAlignment="1">
      <alignment horizontal="center" vertical="center" textRotation="90"/>
    </xf>
    <xf numFmtId="0" fontId="17" fillId="0" borderId="8" xfId="0" applyFont="1" applyBorder="1" applyAlignment="1">
      <alignment horizontal="center" vertical="center" textRotation="180"/>
    </xf>
    <xf numFmtId="0" fontId="17" fillId="0" borderId="4" xfId="0" applyFont="1" applyBorder="1" applyAlignment="1">
      <alignment horizontal="center" vertical="center" textRotation="180"/>
    </xf>
    <xf numFmtId="0" fontId="17" fillId="0" borderId="6" xfId="0" applyFont="1" applyBorder="1" applyAlignment="1">
      <alignment horizontal="center" vertical="center" textRotation="180"/>
    </xf>
    <xf numFmtId="164" fontId="2" fillId="0" borderId="8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180"/>
    </xf>
    <xf numFmtId="0" fontId="9" fillId="0" borderId="4" xfId="0" applyFont="1" applyBorder="1" applyAlignment="1">
      <alignment horizontal="center" vertical="center" textRotation="180"/>
    </xf>
    <xf numFmtId="0" fontId="9" fillId="0" borderId="6" xfId="0" applyFont="1" applyBorder="1" applyAlignment="1">
      <alignment horizontal="center" vertical="center" textRotation="180"/>
    </xf>
    <xf numFmtId="0" fontId="15" fillId="0" borderId="8" xfId="0" applyFont="1" applyBorder="1" applyAlignment="1">
      <alignment horizontal="center" vertical="center" textRotation="180"/>
    </xf>
    <xf numFmtId="0" fontId="15" fillId="0" borderId="4" xfId="0" applyFont="1" applyBorder="1" applyAlignment="1">
      <alignment horizontal="center" vertical="center" textRotation="180"/>
    </xf>
    <xf numFmtId="0" fontId="15" fillId="0" borderId="6" xfId="0" applyFont="1" applyBorder="1" applyAlignment="1">
      <alignment horizontal="center" vertical="center" textRotation="180"/>
    </xf>
    <xf numFmtId="0" fontId="9" fillId="0" borderId="8" xfId="0" applyFont="1" applyBorder="1" applyAlignment="1">
      <alignment horizontal="center" vertical="center" textRotation="180" wrapText="1"/>
    </xf>
    <xf numFmtId="0" fontId="9" fillId="0" borderId="4" xfId="0" applyFont="1" applyBorder="1" applyAlignment="1">
      <alignment horizontal="center" vertical="center" textRotation="180" wrapText="1"/>
    </xf>
    <xf numFmtId="0" fontId="9" fillId="0" borderId="6" xfId="0" applyFont="1" applyBorder="1" applyAlignment="1">
      <alignment horizontal="center" vertical="center" textRotation="180" wrapText="1"/>
    </xf>
    <xf numFmtId="0" fontId="5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textRotation="180"/>
    </xf>
    <xf numFmtId="0" fontId="16" fillId="0" borderId="4" xfId="0" applyFont="1" applyBorder="1" applyAlignment="1">
      <alignment horizontal="center" vertical="center" textRotation="180"/>
    </xf>
    <xf numFmtId="0" fontId="16" fillId="0" borderId="6" xfId="0" applyFont="1" applyBorder="1" applyAlignment="1">
      <alignment horizontal="center" vertical="center" textRotation="180"/>
    </xf>
    <xf numFmtId="164" fontId="2" fillId="0" borderId="3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textRotation="180"/>
    </xf>
    <xf numFmtId="0" fontId="12" fillId="0" borderId="4" xfId="0" applyFont="1" applyBorder="1" applyAlignment="1">
      <alignment horizontal="center" vertical="center" textRotation="180"/>
    </xf>
    <xf numFmtId="0" fontId="12" fillId="0" borderId="6" xfId="0" applyFont="1" applyBorder="1" applyAlignment="1">
      <alignment horizontal="center" vertical="center" textRotation="18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8;&#1086;&#1090;&#1086;&#1082;&#1086;&#1083;%20&#1089;&#1084;&#1091;&#1075;&#1072;%20&#1030;-%20&#1030;&#103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 клас"/>
      <sheetName val="ІІ клас"/>
      <sheetName val="І клас протокол молодші"/>
      <sheetName val="ІІ клас протокол молодші"/>
      <sheetName val="ІІ клас протокол середні"/>
      <sheetName val="Лист1"/>
      <sheetName val="ІІ середні"/>
      <sheetName val="ІІ молодші"/>
      <sheetName val="Лист2"/>
      <sheetName val="Лист3"/>
    </sheetNames>
    <sheetDataSet>
      <sheetData sheetId="0"/>
      <sheetData sheetId="1"/>
      <sheetData sheetId="2">
        <row r="5">
          <cell r="S5">
            <v>1.1087962962962999E-2</v>
          </cell>
        </row>
        <row r="6">
          <cell r="S6">
            <v>1.1539351851851795E-2</v>
          </cell>
        </row>
        <row r="7">
          <cell r="S7">
            <v>1.2118055555555575E-2</v>
          </cell>
        </row>
        <row r="8">
          <cell r="S8">
            <v>1.3067129629629592E-2</v>
          </cell>
        </row>
        <row r="9">
          <cell r="S9">
            <v>1.3993055555555536E-2</v>
          </cell>
        </row>
        <row r="10">
          <cell r="S10">
            <v>1.6539351851851864E-2</v>
          </cell>
        </row>
        <row r="11">
          <cell r="S11">
            <v>2.079861111111117E-2</v>
          </cell>
        </row>
        <row r="12">
          <cell r="S12">
            <v>3.3680555555555623E-2</v>
          </cell>
        </row>
        <row r="13">
          <cell r="S13">
            <v>4.0277777777777732E-2</v>
          </cell>
        </row>
        <row r="14">
          <cell r="S14">
            <v>4.0277777777777787E-2</v>
          </cell>
        </row>
        <row r="15">
          <cell r="S15">
            <v>4.8611111111111126E-2</v>
          </cell>
        </row>
        <row r="16">
          <cell r="S16">
            <v>4.9305555555555512E-2</v>
          </cell>
        </row>
        <row r="17">
          <cell r="S17">
            <v>0.11736111111111118</v>
          </cell>
        </row>
      </sheetData>
      <sheetData sheetId="3"/>
      <sheetData sheetId="4"/>
      <sheetData sheetId="5"/>
      <sheetData sheetId="6">
        <row r="6">
          <cell r="W6">
            <v>1.1319444444444495E-2</v>
          </cell>
        </row>
        <row r="7">
          <cell r="W7">
            <v>1.3888888888888951E-2</v>
          </cell>
        </row>
        <row r="8">
          <cell r="W8">
            <v>1.5462962962962961E-2</v>
          </cell>
        </row>
        <row r="9">
          <cell r="W9">
            <v>3.2847222222222264E-2</v>
          </cell>
        </row>
        <row r="10">
          <cell r="W10">
            <v>3.8541666666666613E-2</v>
          </cell>
        </row>
        <row r="11">
          <cell r="W11">
            <v>5.3472222222222227E-2</v>
          </cell>
        </row>
        <row r="14">
          <cell r="W14">
            <v>5.0000000000000058E-2</v>
          </cell>
        </row>
        <row r="15">
          <cell r="W15">
            <v>3.645833333333328E-2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0"/>
  <sheetViews>
    <sheetView workbookViewId="0">
      <selection activeCell="O88" sqref="O88"/>
    </sheetView>
  </sheetViews>
  <sheetFormatPr defaultRowHeight="15.75"/>
  <cols>
    <col min="1" max="1" width="9.140625" style="3"/>
    <col min="2" max="2" width="9.140625" style="14"/>
    <col min="3" max="3" width="28.28515625" style="3" customWidth="1"/>
    <col min="4" max="4" width="12.7109375" style="14" customWidth="1"/>
    <col min="5" max="6" width="9.42578125" style="14" customWidth="1"/>
    <col min="7" max="7" width="12.85546875" style="40" customWidth="1"/>
    <col min="8" max="8" width="29.140625" style="3" customWidth="1"/>
    <col min="9" max="9" width="15.28515625" style="41" customWidth="1"/>
    <col min="10" max="10" width="10.140625" style="14" customWidth="1"/>
    <col min="11" max="12" width="13.140625" style="2" customWidth="1"/>
    <col min="13" max="16384" width="9.140625" style="3"/>
  </cols>
  <sheetData>
    <row r="1" spans="2:17">
      <c r="B1" s="1"/>
      <c r="C1" s="62" t="s">
        <v>0</v>
      </c>
      <c r="D1" s="62"/>
      <c r="E1" s="62"/>
      <c r="F1" s="62"/>
      <c r="G1" s="62"/>
      <c r="H1" s="62"/>
      <c r="I1" s="62"/>
      <c r="J1" s="62"/>
    </row>
    <row r="2" spans="2:17">
      <c r="B2" s="1"/>
      <c r="C2" s="4"/>
      <c r="D2" s="1"/>
      <c r="E2" s="1"/>
      <c r="F2" s="1"/>
      <c r="G2" s="5"/>
      <c r="H2" s="4"/>
      <c r="I2" s="6"/>
      <c r="J2" s="1"/>
    </row>
    <row r="3" spans="2:17">
      <c r="B3" s="1"/>
      <c r="C3" s="4" t="s">
        <v>1</v>
      </c>
      <c r="D3" s="1">
        <v>13</v>
      </c>
      <c r="E3" s="1"/>
      <c r="F3" s="1"/>
      <c r="G3" s="5"/>
      <c r="H3" s="4" t="s">
        <v>2</v>
      </c>
      <c r="I3" s="6" t="s">
        <v>3</v>
      </c>
      <c r="J3" s="7">
        <v>1.26</v>
      </c>
    </row>
    <row r="4" spans="2:17">
      <c r="B4" s="1"/>
      <c r="C4" s="4"/>
      <c r="D4" s="8">
        <f>O7+O13+O19+O25+O31+O37</f>
        <v>12.666666666666668</v>
      </c>
      <c r="E4" s="1"/>
      <c r="F4" s="1"/>
      <c r="G4" s="5"/>
      <c r="H4" s="4"/>
      <c r="I4" s="6" t="s">
        <v>4</v>
      </c>
      <c r="J4" s="7">
        <v>1.42</v>
      </c>
    </row>
    <row r="5" spans="2:17" ht="33">
      <c r="B5" s="63" t="s">
        <v>5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2:17" s="14" customFormat="1" ht="33" customHeight="1">
      <c r="B6" s="9" t="s">
        <v>6</v>
      </c>
      <c r="C6" s="9" t="s">
        <v>7</v>
      </c>
      <c r="D6" s="10" t="s">
        <v>8</v>
      </c>
      <c r="E6" s="9" t="s">
        <v>9</v>
      </c>
      <c r="F6" s="9" t="s">
        <v>10</v>
      </c>
      <c r="G6" s="11" t="s">
        <v>11</v>
      </c>
      <c r="H6" s="9" t="s">
        <v>12</v>
      </c>
      <c r="I6" s="9" t="s">
        <v>13</v>
      </c>
      <c r="J6" s="9" t="s">
        <v>14</v>
      </c>
      <c r="K6" s="12" t="s">
        <v>15</v>
      </c>
      <c r="L6" s="12" t="s">
        <v>16</v>
      </c>
      <c r="M6" s="13"/>
      <c r="N6" s="13"/>
      <c r="O6" s="13"/>
      <c r="P6" s="13"/>
      <c r="Q6" s="13"/>
    </row>
    <row r="7" spans="2:17" ht="15.75" customHeight="1">
      <c r="B7" s="9">
        <v>1</v>
      </c>
      <c r="C7" s="15" t="s">
        <v>17</v>
      </c>
      <c r="D7" s="9">
        <v>2006</v>
      </c>
      <c r="E7" s="9" t="s">
        <v>18</v>
      </c>
      <c r="F7" s="9" t="s">
        <v>3</v>
      </c>
      <c r="G7" s="65">
        <v>231</v>
      </c>
      <c r="H7" s="15" t="s">
        <v>19</v>
      </c>
      <c r="I7" s="16">
        <f>'[1]І клас протокол молодші'!S5</f>
        <v>1.1087962962962999E-2</v>
      </c>
      <c r="J7" s="68" t="s">
        <v>20</v>
      </c>
      <c r="K7" s="17">
        <f>I7/$I$7</f>
        <v>1</v>
      </c>
      <c r="L7" s="17" t="s">
        <v>3</v>
      </c>
      <c r="M7" s="18"/>
      <c r="N7" s="18"/>
      <c r="O7" s="18">
        <f>SUM(M7:M12)/6*4</f>
        <v>3.3333333333333335</v>
      </c>
      <c r="P7" s="18"/>
      <c r="Q7" s="18"/>
    </row>
    <row r="8" spans="2:17">
      <c r="B8" s="9">
        <v>2</v>
      </c>
      <c r="C8" s="15" t="s">
        <v>21</v>
      </c>
      <c r="D8" s="9">
        <v>2007</v>
      </c>
      <c r="E8" s="9" t="s">
        <v>18</v>
      </c>
      <c r="F8" s="9" t="s">
        <v>3</v>
      </c>
      <c r="G8" s="66"/>
      <c r="H8" s="15" t="s">
        <v>19</v>
      </c>
      <c r="I8" s="16">
        <f>I7</f>
        <v>1.1087962962962999E-2</v>
      </c>
      <c r="J8" s="69"/>
      <c r="K8" s="17">
        <f t="shared" ref="K8:K71" si="0">I8/$I$7</f>
        <v>1</v>
      </c>
      <c r="L8" s="17" t="s">
        <v>3</v>
      </c>
      <c r="M8" s="18">
        <f t="shared" ref="M8:M42" si="1">IF($F8="МСУ",100,IF($F8="КМСУ",30,IF($F8="І",10,IF($F8="ІІ",3,IF($F8="ІІІ",1,IF($F8="І ю",1,IF($F8="ІІ ю",0.3,IF($F8="ІІІ ю",0.1,0))))))))</f>
        <v>1</v>
      </c>
      <c r="N8" s="18"/>
      <c r="O8" s="18"/>
      <c r="P8" s="18"/>
      <c r="Q8" s="18"/>
    </row>
    <row r="9" spans="2:17">
      <c r="B9" s="9">
        <v>3</v>
      </c>
      <c r="C9" s="15" t="s">
        <v>22</v>
      </c>
      <c r="D9" s="9">
        <v>2006</v>
      </c>
      <c r="E9" s="9" t="s">
        <v>18</v>
      </c>
      <c r="F9" s="9" t="s">
        <v>3</v>
      </c>
      <c r="G9" s="66"/>
      <c r="H9" s="15" t="s">
        <v>19</v>
      </c>
      <c r="I9" s="16">
        <f>I8</f>
        <v>1.1087962962962999E-2</v>
      </c>
      <c r="J9" s="69"/>
      <c r="K9" s="17">
        <f t="shared" si="0"/>
        <v>1</v>
      </c>
      <c r="L9" s="17" t="s">
        <v>3</v>
      </c>
      <c r="M9" s="18">
        <f t="shared" si="1"/>
        <v>1</v>
      </c>
      <c r="N9" s="18"/>
      <c r="O9" s="18"/>
      <c r="P9" s="18"/>
      <c r="Q9" s="18"/>
    </row>
    <row r="10" spans="2:17">
      <c r="B10" s="9">
        <v>4</v>
      </c>
      <c r="C10" s="15" t="s">
        <v>23</v>
      </c>
      <c r="D10" s="9">
        <v>2009</v>
      </c>
      <c r="E10" s="9" t="s">
        <v>24</v>
      </c>
      <c r="F10" s="9" t="s">
        <v>3</v>
      </c>
      <c r="G10" s="66"/>
      <c r="H10" s="15" t="s">
        <v>19</v>
      </c>
      <c r="I10" s="16">
        <f>I9</f>
        <v>1.1087962962962999E-2</v>
      </c>
      <c r="J10" s="69"/>
      <c r="K10" s="17">
        <f t="shared" si="0"/>
        <v>1</v>
      </c>
      <c r="L10" s="17" t="s">
        <v>3</v>
      </c>
      <c r="M10" s="18">
        <f t="shared" si="1"/>
        <v>1</v>
      </c>
      <c r="N10" s="18"/>
      <c r="O10" s="18"/>
      <c r="P10" s="18"/>
      <c r="Q10" s="18"/>
    </row>
    <row r="11" spans="2:17">
      <c r="B11" s="9">
        <v>5</v>
      </c>
      <c r="C11" s="15" t="s">
        <v>25</v>
      </c>
      <c r="D11" s="9">
        <v>2006</v>
      </c>
      <c r="E11" s="9" t="s">
        <v>18</v>
      </c>
      <c r="F11" s="9" t="s">
        <v>3</v>
      </c>
      <c r="G11" s="66"/>
      <c r="H11" s="15" t="s">
        <v>19</v>
      </c>
      <c r="I11" s="16">
        <f>I10</f>
        <v>1.1087962962962999E-2</v>
      </c>
      <c r="J11" s="69"/>
      <c r="K11" s="17">
        <f t="shared" si="0"/>
        <v>1</v>
      </c>
      <c r="L11" s="17" t="s">
        <v>3</v>
      </c>
      <c r="M11" s="18">
        <f t="shared" si="1"/>
        <v>1</v>
      </c>
      <c r="N11" s="18"/>
      <c r="O11" s="18"/>
      <c r="P11" s="18"/>
      <c r="Q11" s="18"/>
    </row>
    <row r="12" spans="2:17" ht="16.5" thickBot="1">
      <c r="B12" s="19">
        <v>6</v>
      </c>
      <c r="C12" s="20" t="s">
        <v>26</v>
      </c>
      <c r="D12" s="9">
        <v>2006</v>
      </c>
      <c r="E12" s="9" t="s">
        <v>18</v>
      </c>
      <c r="F12" s="9" t="s">
        <v>3</v>
      </c>
      <c r="G12" s="67"/>
      <c r="H12" s="15" t="s">
        <v>19</v>
      </c>
      <c r="I12" s="21">
        <f>I11</f>
        <v>1.1087962962962999E-2</v>
      </c>
      <c r="J12" s="70"/>
      <c r="K12" s="17">
        <f t="shared" si="0"/>
        <v>1</v>
      </c>
      <c r="L12" s="17" t="s">
        <v>3</v>
      </c>
      <c r="M12" s="18">
        <f t="shared" si="1"/>
        <v>1</v>
      </c>
      <c r="N12" s="18"/>
      <c r="O12" s="18"/>
      <c r="P12" s="18"/>
      <c r="Q12" s="18"/>
    </row>
    <row r="13" spans="2:17" ht="15.75" customHeight="1">
      <c r="B13" s="22">
        <v>1</v>
      </c>
      <c r="C13" s="23" t="s">
        <v>27</v>
      </c>
      <c r="D13" s="9">
        <v>2006</v>
      </c>
      <c r="E13" s="9" t="s">
        <v>24</v>
      </c>
      <c r="F13" s="9" t="s">
        <v>28</v>
      </c>
      <c r="G13" s="71" t="s">
        <v>29</v>
      </c>
      <c r="H13" s="23" t="s">
        <v>30</v>
      </c>
      <c r="I13" s="24">
        <f>'[1]І клас протокол молодші'!S6</f>
        <v>1.1539351851851795E-2</v>
      </c>
      <c r="J13" s="74" t="s">
        <v>31</v>
      </c>
      <c r="K13" s="17">
        <f t="shared" si="0"/>
        <v>1.040709812108551</v>
      </c>
      <c r="L13" s="17" t="s">
        <v>3</v>
      </c>
      <c r="M13" s="18">
        <f t="shared" si="1"/>
        <v>0</v>
      </c>
      <c r="N13" s="18"/>
      <c r="O13" s="18">
        <f>SUM(M13:M18)/6*4</f>
        <v>0</v>
      </c>
      <c r="P13" s="18"/>
      <c r="Q13" s="18"/>
    </row>
    <row r="14" spans="2:17">
      <c r="B14" s="9">
        <v>2</v>
      </c>
      <c r="C14" s="15" t="s">
        <v>32</v>
      </c>
      <c r="D14" s="9">
        <v>2006</v>
      </c>
      <c r="E14" s="9" t="s">
        <v>24</v>
      </c>
      <c r="F14" s="9" t="s">
        <v>28</v>
      </c>
      <c r="G14" s="72"/>
      <c r="H14" s="15" t="s">
        <v>30</v>
      </c>
      <c r="I14" s="16">
        <f>I13</f>
        <v>1.1539351851851795E-2</v>
      </c>
      <c r="J14" s="69"/>
      <c r="K14" s="17">
        <f t="shared" si="0"/>
        <v>1.040709812108551</v>
      </c>
      <c r="L14" s="17" t="s">
        <v>3</v>
      </c>
      <c r="M14" s="18">
        <f t="shared" si="1"/>
        <v>0</v>
      </c>
      <c r="N14" s="18"/>
      <c r="O14" s="18"/>
      <c r="P14" s="18"/>
      <c r="Q14" s="18"/>
    </row>
    <row r="15" spans="2:17">
      <c r="B15" s="9">
        <v>3</v>
      </c>
      <c r="C15" s="15" t="s">
        <v>33</v>
      </c>
      <c r="D15" s="9">
        <v>2006</v>
      </c>
      <c r="E15" s="9" t="s">
        <v>24</v>
      </c>
      <c r="F15" s="9" t="s">
        <v>28</v>
      </c>
      <c r="G15" s="72"/>
      <c r="H15" s="15" t="s">
        <v>30</v>
      </c>
      <c r="I15" s="16">
        <f>I14</f>
        <v>1.1539351851851795E-2</v>
      </c>
      <c r="J15" s="69"/>
      <c r="K15" s="17">
        <f t="shared" si="0"/>
        <v>1.040709812108551</v>
      </c>
      <c r="L15" s="17" t="s">
        <v>3</v>
      </c>
      <c r="M15" s="18">
        <f t="shared" si="1"/>
        <v>0</v>
      </c>
      <c r="N15" s="18"/>
      <c r="O15" s="18"/>
      <c r="P15" s="18"/>
      <c r="Q15" s="18"/>
    </row>
    <row r="16" spans="2:17">
      <c r="B16" s="9">
        <v>4</v>
      </c>
      <c r="C16" s="15" t="s">
        <v>34</v>
      </c>
      <c r="D16" s="9">
        <v>2006</v>
      </c>
      <c r="E16" s="9" t="s">
        <v>24</v>
      </c>
      <c r="F16" s="9" t="s">
        <v>28</v>
      </c>
      <c r="G16" s="72"/>
      <c r="H16" s="15" t="s">
        <v>30</v>
      </c>
      <c r="I16" s="16">
        <f>I15</f>
        <v>1.1539351851851795E-2</v>
      </c>
      <c r="J16" s="69"/>
      <c r="K16" s="17">
        <f t="shared" si="0"/>
        <v>1.040709812108551</v>
      </c>
      <c r="L16" s="17" t="s">
        <v>3</v>
      </c>
      <c r="M16" s="18">
        <f t="shared" si="1"/>
        <v>0</v>
      </c>
      <c r="N16" s="18"/>
      <c r="O16" s="18"/>
      <c r="P16" s="18"/>
      <c r="Q16" s="18"/>
    </row>
    <row r="17" spans="2:17">
      <c r="B17" s="9">
        <v>5</v>
      </c>
      <c r="C17" s="15" t="s">
        <v>35</v>
      </c>
      <c r="D17" s="9">
        <v>2006</v>
      </c>
      <c r="E17" s="9" t="s">
        <v>18</v>
      </c>
      <c r="F17" s="9" t="s">
        <v>28</v>
      </c>
      <c r="G17" s="72"/>
      <c r="H17" s="15" t="s">
        <v>30</v>
      </c>
      <c r="I17" s="16">
        <f>I15</f>
        <v>1.1539351851851795E-2</v>
      </c>
      <c r="J17" s="69"/>
      <c r="K17" s="17">
        <f t="shared" si="0"/>
        <v>1.040709812108551</v>
      </c>
      <c r="L17" s="17" t="s">
        <v>3</v>
      </c>
      <c r="M17" s="18">
        <f t="shared" si="1"/>
        <v>0</v>
      </c>
      <c r="N17" s="18"/>
      <c r="O17" s="18"/>
      <c r="P17" s="18"/>
      <c r="Q17" s="18"/>
    </row>
    <row r="18" spans="2:17" ht="16.5" thickBot="1">
      <c r="B18" s="19">
        <v>6</v>
      </c>
      <c r="C18" s="20" t="s">
        <v>36</v>
      </c>
      <c r="D18" s="9">
        <v>2007</v>
      </c>
      <c r="E18" s="9" t="s">
        <v>18</v>
      </c>
      <c r="F18" s="9" t="s">
        <v>28</v>
      </c>
      <c r="G18" s="73"/>
      <c r="H18" s="15" t="s">
        <v>30</v>
      </c>
      <c r="I18" s="21">
        <f>I15</f>
        <v>1.1539351851851795E-2</v>
      </c>
      <c r="J18" s="70"/>
      <c r="K18" s="17">
        <f t="shared" si="0"/>
        <v>1.040709812108551</v>
      </c>
      <c r="L18" s="17" t="s">
        <v>3</v>
      </c>
      <c r="M18" s="18">
        <f t="shared" si="1"/>
        <v>0</v>
      </c>
      <c r="N18" s="18"/>
      <c r="O18" s="18"/>
      <c r="P18" s="18"/>
      <c r="Q18" s="18"/>
    </row>
    <row r="19" spans="2:17" ht="15.75" customHeight="1">
      <c r="B19" s="22">
        <v>1</v>
      </c>
      <c r="C19" s="23" t="s">
        <v>37</v>
      </c>
      <c r="D19" s="9">
        <v>2006</v>
      </c>
      <c r="E19" s="9" t="s">
        <v>24</v>
      </c>
      <c r="F19" s="9" t="s">
        <v>3</v>
      </c>
      <c r="G19" s="71" t="s">
        <v>38</v>
      </c>
      <c r="H19" s="23" t="s">
        <v>39</v>
      </c>
      <c r="I19" s="24">
        <f>'[1]І клас протокол молодші'!S7</f>
        <v>1.2118055555555575E-2</v>
      </c>
      <c r="J19" s="74" t="s">
        <v>40</v>
      </c>
      <c r="K19" s="17">
        <f t="shared" si="0"/>
        <v>1.0929018789144032</v>
      </c>
      <c r="L19" s="17" t="s">
        <v>3</v>
      </c>
      <c r="M19" s="18">
        <f t="shared" si="1"/>
        <v>1</v>
      </c>
      <c r="N19" s="18"/>
      <c r="O19" s="18">
        <f>SUM(M19:M24)/6*4</f>
        <v>3.5333333333333332</v>
      </c>
      <c r="P19" s="18"/>
      <c r="Q19" s="18"/>
    </row>
    <row r="20" spans="2:17">
      <c r="B20" s="9">
        <v>2</v>
      </c>
      <c r="C20" s="15" t="s">
        <v>41</v>
      </c>
      <c r="D20" s="9">
        <v>2007</v>
      </c>
      <c r="E20" s="9" t="s">
        <v>18</v>
      </c>
      <c r="F20" s="9" t="s">
        <v>3</v>
      </c>
      <c r="G20" s="72"/>
      <c r="H20" s="15" t="s">
        <v>39</v>
      </c>
      <c r="I20" s="16">
        <f>I19</f>
        <v>1.2118055555555575E-2</v>
      </c>
      <c r="J20" s="69"/>
      <c r="K20" s="17">
        <f t="shared" si="0"/>
        <v>1.0929018789144032</v>
      </c>
      <c r="L20" s="17" t="s">
        <v>3</v>
      </c>
      <c r="M20" s="18">
        <f t="shared" si="1"/>
        <v>1</v>
      </c>
      <c r="N20" s="18"/>
      <c r="O20" s="18"/>
      <c r="P20" s="18"/>
      <c r="Q20" s="18"/>
    </row>
    <row r="21" spans="2:17">
      <c r="B21" s="9">
        <v>3</v>
      </c>
      <c r="C21" s="15" t="s">
        <v>42</v>
      </c>
      <c r="D21" s="9">
        <v>2006</v>
      </c>
      <c r="E21" s="9" t="s">
        <v>18</v>
      </c>
      <c r="F21" s="9" t="s">
        <v>4</v>
      </c>
      <c r="G21" s="72"/>
      <c r="H21" s="15" t="s">
        <v>39</v>
      </c>
      <c r="I21" s="16">
        <f>I20</f>
        <v>1.2118055555555575E-2</v>
      </c>
      <c r="J21" s="69"/>
      <c r="K21" s="17">
        <f t="shared" si="0"/>
        <v>1.0929018789144032</v>
      </c>
      <c r="L21" s="17" t="s">
        <v>3</v>
      </c>
      <c r="M21" s="18">
        <f t="shared" si="1"/>
        <v>0.3</v>
      </c>
      <c r="N21" s="18"/>
      <c r="O21" s="18"/>
      <c r="P21" s="18"/>
      <c r="Q21" s="18"/>
    </row>
    <row r="22" spans="2:17">
      <c r="B22" s="9">
        <v>4</v>
      </c>
      <c r="C22" s="15" t="s">
        <v>43</v>
      </c>
      <c r="D22" s="9">
        <v>2006</v>
      </c>
      <c r="E22" s="9" t="s">
        <v>18</v>
      </c>
      <c r="F22" s="9" t="s">
        <v>3</v>
      </c>
      <c r="G22" s="72"/>
      <c r="H22" s="15" t="s">
        <v>39</v>
      </c>
      <c r="I22" s="16">
        <f>I21</f>
        <v>1.2118055555555575E-2</v>
      </c>
      <c r="J22" s="69"/>
      <c r="K22" s="17">
        <f t="shared" si="0"/>
        <v>1.0929018789144032</v>
      </c>
      <c r="L22" s="17" t="s">
        <v>3</v>
      </c>
      <c r="M22" s="18">
        <f t="shared" si="1"/>
        <v>1</v>
      </c>
      <c r="N22" s="18"/>
      <c r="O22" s="18"/>
      <c r="P22" s="18"/>
      <c r="Q22" s="18"/>
    </row>
    <row r="23" spans="2:17">
      <c r="B23" s="9">
        <v>5</v>
      </c>
      <c r="C23" s="15" t="s">
        <v>44</v>
      </c>
      <c r="D23" s="9">
        <v>2007</v>
      </c>
      <c r="E23" s="9" t="s">
        <v>24</v>
      </c>
      <c r="F23" s="9" t="s">
        <v>3</v>
      </c>
      <c r="G23" s="72"/>
      <c r="H23" s="15" t="s">
        <v>39</v>
      </c>
      <c r="I23" s="16">
        <f>I22</f>
        <v>1.2118055555555575E-2</v>
      </c>
      <c r="J23" s="69"/>
      <c r="K23" s="17">
        <f t="shared" si="0"/>
        <v>1.0929018789144032</v>
      </c>
      <c r="L23" s="17" t="s">
        <v>3</v>
      </c>
      <c r="M23" s="18">
        <f t="shared" si="1"/>
        <v>1</v>
      </c>
      <c r="N23" s="18"/>
      <c r="O23" s="18"/>
      <c r="P23" s="18"/>
      <c r="Q23" s="18"/>
    </row>
    <row r="24" spans="2:17" ht="16.5" thickBot="1">
      <c r="B24" s="19">
        <v>6</v>
      </c>
      <c r="C24" s="20" t="s">
        <v>45</v>
      </c>
      <c r="D24" s="9">
        <v>2006</v>
      </c>
      <c r="E24" s="9" t="s">
        <v>18</v>
      </c>
      <c r="F24" s="9" t="s">
        <v>3</v>
      </c>
      <c r="G24" s="73"/>
      <c r="H24" s="15" t="s">
        <v>39</v>
      </c>
      <c r="I24" s="21">
        <f>I23</f>
        <v>1.2118055555555575E-2</v>
      </c>
      <c r="J24" s="70"/>
      <c r="K24" s="17">
        <f t="shared" si="0"/>
        <v>1.0929018789144032</v>
      </c>
      <c r="L24" s="17" t="s">
        <v>3</v>
      </c>
      <c r="M24" s="18">
        <f t="shared" si="1"/>
        <v>1</v>
      </c>
      <c r="N24" s="18"/>
      <c r="O24" s="18"/>
      <c r="P24" s="18"/>
      <c r="Q24" s="18"/>
    </row>
    <row r="25" spans="2:17" ht="15.75" customHeight="1">
      <c r="B25" s="22">
        <v>1</v>
      </c>
      <c r="C25" s="23" t="s">
        <v>46</v>
      </c>
      <c r="D25" s="9">
        <v>2006</v>
      </c>
      <c r="E25" s="9" t="s">
        <v>18</v>
      </c>
      <c r="F25" s="9" t="s">
        <v>3</v>
      </c>
      <c r="G25" s="71" t="s">
        <v>47</v>
      </c>
      <c r="H25" s="23" t="s">
        <v>39</v>
      </c>
      <c r="I25" s="24">
        <f>'[1]І клас протокол молодші'!S8</f>
        <v>1.3067129629629592E-2</v>
      </c>
      <c r="J25" s="75">
        <v>4</v>
      </c>
      <c r="K25" s="17">
        <f t="shared" si="0"/>
        <v>1.1784968684759844</v>
      </c>
      <c r="L25" s="17" t="s">
        <v>3</v>
      </c>
      <c r="M25" s="18">
        <f t="shared" si="1"/>
        <v>1</v>
      </c>
      <c r="N25" s="18"/>
      <c r="O25" s="18">
        <f>SUM(M25:M30)/6*4</f>
        <v>4</v>
      </c>
      <c r="P25" s="18"/>
      <c r="Q25" s="18"/>
    </row>
    <row r="26" spans="2:17">
      <c r="B26" s="9">
        <v>2</v>
      </c>
      <c r="C26" s="15" t="s">
        <v>48</v>
      </c>
      <c r="D26" s="9">
        <v>2006</v>
      </c>
      <c r="E26" s="9" t="s">
        <v>18</v>
      </c>
      <c r="F26" s="9" t="s">
        <v>3</v>
      </c>
      <c r="G26" s="72"/>
      <c r="H26" s="15" t="s">
        <v>39</v>
      </c>
      <c r="I26" s="16">
        <f>I25</f>
        <v>1.3067129629629592E-2</v>
      </c>
      <c r="J26" s="76"/>
      <c r="K26" s="17">
        <f t="shared" si="0"/>
        <v>1.1784968684759844</v>
      </c>
      <c r="L26" s="17" t="s">
        <v>3</v>
      </c>
      <c r="M26" s="18">
        <f t="shared" si="1"/>
        <v>1</v>
      </c>
      <c r="N26" s="18"/>
      <c r="O26" s="18"/>
      <c r="P26" s="18"/>
      <c r="Q26" s="18"/>
    </row>
    <row r="27" spans="2:17">
      <c r="B27" s="9">
        <v>3</v>
      </c>
      <c r="C27" s="15" t="s">
        <v>49</v>
      </c>
      <c r="D27" s="9">
        <v>2007</v>
      </c>
      <c r="E27" s="9" t="s">
        <v>18</v>
      </c>
      <c r="F27" s="9" t="s">
        <v>3</v>
      </c>
      <c r="G27" s="72"/>
      <c r="H27" s="15" t="s">
        <v>39</v>
      </c>
      <c r="I27" s="16">
        <f>I26</f>
        <v>1.3067129629629592E-2</v>
      </c>
      <c r="J27" s="76"/>
      <c r="K27" s="17">
        <f t="shared" si="0"/>
        <v>1.1784968684759844</v>
      </c>
      <c r="L27" s="17" t="s">
        <v>3</v>
      </c>
      <c r="M27" s="18">
        <f t="shared" si="1"/>
        <v>1</v>
      </c>
      <c r="N27" s="18"/>
      <c r="O27" s="18"/>
      <c r="P27" s="18"/>
      <c r="Q27" s="18"/>
    </row>
    <row r="28" spans="2:17">
      <c r="B28" s="9">
        <v>4</v>
      </c>
      <c r="C28" s="15" t="s">
        <v>50</v>
      </c>
      <c r="D28" s="9">
        <v>2006</v>
      </c>
      <c r="E28" s="9" t="s">
        <v>24</v>
      </c>
      <c r="F28" s="9" t="s">
        <v>3</v>
      </c>
      <c r="G28" s="72"/>
      <c r="H28" s="15" t="s">
        <v>39</v>
      </c>
      <c r="I28" s="16">
        <f>I27</f>
        <v>1.3067129629629592E-2</v>
      </c>
      <c r="J28" s="76"/>
      <c r="K28" s="17">
        <f t="shared" si="0"/>
        <v>1.1784968684759844</v>
      </c>
      <c r="L28" s="17" t="s">
        <v>3</v>
      </c>
      <c r="M28" s="18">
        <f t="shared" si="1"/>
        <v>1</v>
      </c>
      <c r="N28" s="18"/>
      <c r="O28" s="18"/>
      <c r="P28" s="18"/>
      <c r="Q28" s="18"/>
    </row>
    <row r="29" spans="2:17">
      <c r="B29" s="9">
        <v>5</v>
      </c>
      <c r="C29" s="15" t="s">
        <v>51</v>
      </c>
      <c r="D29" s="9">
        <v>2006</v>
      </c>
      <c r="E29" s="9" t="s">
        <v>18</v>
      </c>
      <c r="F29" s="9" t="s">
        <v>3</v>
      </c>
      <c r="G29" s="72"/>
      <c r="H29" s="15" t="s">
        <v>39</v>
      </c>
      <c r="I29" s="16">
        <f>I28</f>
        <v>1.3067129629629592E-2</v>
      </c>
      <c r="J29" s="76"/>
      <c r="K29" s="17">
        <f t="shared" si="0"/>
        <v>1.1784968684759844</v>
      </c>
      <c r="L29" s="17" t="s">
        <v>3</v>
      </c>
      <c r="M29" s="18">
        <f t="shared" si="1"/>
        <v>1</v>
      </c>
      <c r="N29" s="18"/>
      <c r="O29" s="18"/>
      <c r="P29" s="18"/>
      <c r="Q29" s="18"/>
    </row>
    <row r="30" spans="2:17" ht="16.5" thickBot="1">
      <c r="B30" s="19">
        <v>6</v>
      </c>
      <c r="C30" s="20" t="s">
        <v>52</v>
      </c>
      <c r="D30" s="9">
        <v>2006</v>
      </c>
      <c r="E30" s="9" t="s">
        <v>18</v>
      </c>
      <c r="F30" s="9" t="s">
        <v>3</v>
      </c>
      <c r="G30" s="73"/>
      <c r="H30" s="15" t="s">
        <v>39</v>
      </c>
      <c r="I30" s="21">
        <f>I29</f>
        <v>1.3067129629629592E-2</v>
      </c>
      <c r="J30" s="77"/>
      <c r="K30" s="17">
        <f t="shared" si="0"/>
        <v>1.1784968684759844</v>
      </c>
      <c r="L30" s="17" t="s">
        <v>3</v>
      </c>
      <c r="M30" s="18">
        <f t="shared" si="1"/>
        <v>1</v>
      </c>
      <c r="N30" s="18"/>
      <c r="O30" s="18"/>
      <c r="P30" s="18"/>
      <c r="Q30" s="18"/>
    </row>
    <row r="31" spans="2:17" ht="15.75" customHeight="1">
      <c r="B31" s="22">
        <v>1</v>
      </c>
      <c r="C31" s="23" t="s">
        <v>53</v>
      </c>
      <c r="D31" s="9">
        <v>2006</v>
      </c>
      <c r="E31" s="9" t="s">
        <v>24</v>
      </c>
      <c r="F31" s="9" t="s">
        <v>3</v>
      </c>
      <c r="G31" s="71" t="s">
        <v>54</v>
      </c>
      <c r="H31" s="23" t="s">
        <v>55</v>
      </c>
      <c r="I31" s="24">
        <f>'[1]І клас протокол молодші'!S9</f>
        <v>1.3993055555555536E-2</v>
      </c>
      <c r="J31" s="75">
        <v>5</v>
      </c>
      <c r="K31" s="17">
        <f t="shared" si="0"/>
        <v>1.2620041753653386</v>
      </c>
      <c r="L31" s="17" t="s">
        <v>4</v>
      </c>
      <c r="M31" s="18">
        <f t="shared" si="1"/>
        <v>1</v>
      </c>
      <c r="N31" s="18"/>
      <c r="O31" s="18">
        <f>SUM(M31:M36)/6*4</f>
        <v>1.4000000000000001</v>
      </c>
      <c r="P31" s="18"/>
      <c r="Q31" s="18"/>
    </row>
    <row r="32" spans="2:17">
      <c r="B32" s="9">
        <v>2</v>
      </c>
      <c r="C32" s="15" t="s">
        <v>56</v>
      </c>
      <c r="D32" s="9">
        <v>2007</v>
      </c>
      <c r="E32" s="9" t="s">
        <v>18</v>
      </c>
      <c r="F32" s="9" t="s">
        <v>4</v>
      </c>
      <c r="G32" s="72"/>
      <c r="H32" s="15" t="s">
        <v>55</v>
      </c>
      <c r="I32" s="16">
        <f>I31</f>
        <v>1.3993055555555536E-2</v>
      </c>
      <c r="J32" s="76"/>
      <c r="K32" s="17">
        <f t="shared" si="0"/>
        <v>1.2620041753653386</v>
      </c>
      <c r="L32" s="17" t="s">
        <v>4</v>
      </c>
      <c r="M32" s="18">
        <f t="shared" si="1"/>
        <v>0.3</v>
      </c>
      <c r="N32" s="18"/>
      <c r="O32" s="18"/>
      <c r="P32" s="18"/>
      <c r="Q32" s="18"/>
    </row>
    <row r="33" spans="2:17">
      <c r="B33" s="9">
        <v>3</v>
      </c>
      <c r="C33" s="15" t="s">
        <v>57</v>
      </c>
      <c r="D33" s="9">
        <v>2007</v>
      </c>
      <c r="E33" s="9" t="s">
        <v>24</v>
      </c>
      <c r="F33" s="9" t="s">
        <v>58</v>
      </c>
      <c r="G33" s="72"/>
      <c r="H33" s="15" t="s">
        <v>55</v>
      </c>
      <c r="I33" s="16">
        <f>I32</f>
        <v>1.3993055555555536E-2</v>
      </c>
      <c r="J33" s="76"/>
      <c r="K33" s="17">
        <f t="shared" si="0"/>
        <v>1.2620041753653386</v>
      </c>
      <c r="L33" s="17" t="s">
        <v>4</v>
      </c>
      <c r="M33" s="18">
        <f t="shared" si="1"/>
        <v>0.1</v>
      </c>
      <c r="N33" s="18"/>
      <c r="O33" s="18"/>
      <c r="P33" s="18"/>
      <c r="Q33" s="18"/>
    </row>
    <row r="34" spans="2:17">
      <c r="B34" s="9">
        <v>4</v>
      </c>
      <c r="C34" s="15" t="s">
        <v>59</v>
      </c>
      <c r="D34" s="9">
        <v>2009</v>
      </c>
      <c r="E34" s="9" t="s">
        <v>24</v>
      </c>
      <c r="F34" s="9" t="s">
        <v>58</v>
      </c>
      <c r="G34" s="72"/>
      <c r="H34" s="15" t="s">
        <v>55</v>
      </c>
      <c r="I34" s="16">
        <f>I33</f>
        <v>1.3993055555555536E-2</v>
      </c>
      <c r="J34" s="76"/>
      <c r="K34" s="17">
        <f t="shared" si="0"/>
        <v>1.2620041753653386</v>
      </c>
      <c r="L34" s="17" t="s">
        <v>4</v>
      </c>
      <c r="M34" s="18">
        <f t="shared" si="1"/>
        <v>0.1</v>
      </c>
      <c r="N34" s="18"/>
      <c r="O34" s="18"/>
      <c r="P34" s="18"/>
      <c r="Q34" s="18"/>
    </row>
    <row r="35" spans="2:17">
      <c r="B35" s="9">
        <v>5</v>
      </c>
      <c r="C35" s="15" t="s">
        <v>60</v>
      </c>
      <c r="D35" s="9">
        <v>2006</v>
      </c>
      <c r="E35" s="9" t="s">
        <v>18</v>
      </c>
      <c r="F35" s="9" t="s">
        <v>4</v>
      </c>
      <c r="G35" s="72"/>
      <c r="H35" s="15" t="s">
        <v>55</v>
      </c>
      <c r="I35" s="16">
        <f>I34</f>
        <v>1.3993055555555536E-2</v>
      </c>
      <c r="J35" s="76"/>
      <c r="K35" s="17">
        <f t="shared" si="0"/>
        <v>1.2620041753653386</v>
      </c>
      <c r="L35" s="17" t="s">
        <v>4</v>
      </c>
      <c r="M35" s="18">
        <f t="shared" si="1"/>
        <v>0.3</v>
      </c>
      <c r="N35" s="18"/>
      <c r="O35" s="18"/>
      <c r="P35" s="18"/>
      <c r="Q35" s="18"/>
    </row>
    <row r="36" spans="2:17" ht="16.5" thickBot="1">
      <c r="B36" s="19">
        <v>6</v>
      </c>
      <c r="C36" s="20" t="s">
        <v>61</v>
      </c>
      <c r="D36" s="9">
        <v>2007</v>
      </c>
      <c r="E36" s="9" t="s">
        <v>18</v>
      </c>
      <c r="F36" s="9" t="s">
        <v>4</v>
      </c>
      <c r="G36" s="73"/>
      <c r="H36" s="15" t="s">
        <v>55</v>
      </c>
      <c r="I36" s="21">
        <f>I35</f>
        <v>1.3993055555555536E-2</v>
      </c>
      <c r="J36" s="77"/>
      <c r="K36" s="17">
        <f t="shared" si="0"/>
        <v>1.2620041753653386</v>
      </c>
      <c r="L36" s="17" t="s">
        <v>4</v>
      </c>
      <c r="M36" s="18">
        <f t="shared" si="1"/>
        <v>0.3</v>
      </c>
      <c r="N36" s="18"/>
      <c r="O36" s="18"/>
      <c r="P36" s="18"/>
      <c r="Q36" s="18"/>
    </row>
    <row r="37" spans="2:17" ht="15.75" customHeight="1">
      <c r="B37" s="22">
        <v>1</v>
      </c>
      <c r="C37" s="23" t="s">
        <v>225</v>
      </c>
      <c r="D37" s="9">
        <v>2009</v>
      </c>
      <c r="E37" s="9" t="s">
        <v>24</v>
      </c>
      <c r="F37" s="9" t="s">
        <v>58</v>
      </c>
      <c r="G37" s="78">
        <v>130</v>
      </c>
      <c r="H37" s="23" t="s">
        <v>62</v>
      </c>
      <c r="I37" s="24">
        <f>'[1]І клас протокол молодші'!S10</f>
        <v>1.6539351851851864E-2</v>
      </c>
      <c r="J37" s="75">
        <v>6</v>
      </c>
      <c r="K37" s="17">
        <f t="shared" si="0"/>
        <v>1.491649269311061</v>
      </c>
      <c r="L37" s="17" t="s">
        <v>58</v>
      </c>
      <c r="M37" s="18">
        <f>IF($F37="МСУ",100,IF($F37="КМСУ",30,IF($F37="І",10,IF($F37="ІІ",3,IF($F37="ІІІ",1,IF($F37="І ю",1,IF($F37="ІІ ю",0.3,IF($F37="ІІІ ю",0.1,0))))))))</f>
        <v>0.1</v>
      </c>
      <c r="N37" s="18"/>
      <c r="O37" s="18">
        <f>SUM(M37:M42)/6*4</f>
        <v>0.39999999999999997</v>
      </c>
      <c r="P37" s="18"/>
      <c r="Q37" s="18"/>
    </row>
    <row r="38" spans="2:17">
      <c r="B38" s="9">
        <v>2</v>
      </c>
      <c r="C38" s="15" t="s">
        <v>226</v>
      </c>
      <c r="D38" s="9">
        <v>2008</v>
      </c>
      <c r="E38" s="9" t="s">
        <v>24</v>
      </c>
      <c r="F38" s="9" t="s">
        <v>58</v>
      </c>
      <c r="G38" s="66"/>
      <c r="H38" s="15" t="s">
        <v>62</v>
      </c>
      <c r="I38" s="16">
        <f>I37</f>
        <v>1.6539351851851864E-2</v>
      </c>
      <c r="J38" s="76"/>
      <c r="K38" s="17">
        <f t="shared" si="0"/>
        <v>1.491649269311061</v>
      </c>
      <c r="L38" s="17" t="s">
        <v>58</v>
      </c>
      <c r="M38" s="18">
        <f t="shared" si="1"/>
        <v>0.1</v>
      </c>
      <c r="N38" s="18"/>
      <c r="O38" s="18"/>
      <c r="P38" s="18"/>
      <c r="Q38" s="18"/>
    </row>
    <row r="39" spans="2:17">
      <c r="B39" s="9">
        <v>3</v>
      </c>
      <c r="C39" s="15" t="s">
        <v>227</v>
      </c>
      <c r="D39" s="9">
        <v>2008</v>
      </c>
      <c r="E39" s="9" t="s">
        <v>18</v>
      </c>
      <c r="F39" s="9" t="s">
        <v>58</v>
      </c>
      <c r="G39" s="66"/>
      <c r="H39" s="15" t="s">
        <v>62</v>
      </c>
      <c r="I39" s="16">
        <f>I38</f>
        <v>1.6539351851851864E-2</v>
      </c>
      <c r="J39" s="76"/>
      <c r="K39" s="17">
        <f t="shared" si="0"/>
        <v>1.491649269311061</v>
      </c>
      <c r="L39" s="17" t="s">
        <v>58</v>
      </c>
      <c r="M39" s="18">
        <f t="shared" si="1"/>
        <v>0.1</v>
      </c>
      <c r="N39" s="18"/>
      <c r="O39" s="18"/>
      <c r="P39" s="18"/>
      <c r="Q39" s="18"/>
    </row>
    <row r="40" spans="2:17">
      <c r="B40" s="9">
        <v>4</v>
      </c>
      <c r="C40" s="15" t="s">
        <v>228</v>
      </c>
      <c r="D40" s="9">
        <v>2009</v>
      </c>
      <c r="E40" s="9" t="s">
        <v>18</v>
      </c>
      <c r="F40" s="9" t="s">
        <v>58</v>
      </c>
      <c r="G40" s="66"/>
      <c r="H40" s="15" t="s">
        <v>62</v>
      </c>
      <c r="I40" s="16">
        <f>I39</f>
        <v>1.6539351851851864E-2</v>
      </c>
      <c r="J40" s="76"/>
      <c r="K40" s="17">
        <f t="shared" si="0"/>
        <v>1.491649269311061</v>
      </c>
      <c r="L40" s="17" t="s">
        <v>58</v>
      </c>
      <c r="M40" s="18">
        <f t="shared" si="1"/>
        <v>0.1</v>
      </c>
      <c r="N40" s="18"/>
      <c r="O40" s="18"/>
      <c r="P40" s="18"/>
      <c r="Q40" s="18"/>
    </row>
    <row r="41" spans="2:17">
      <c r="B41" s="9">
        <v>5</v>
      </c>
      <c r="C41" s="15" t="s">
        <v>229</v>
      </c>
      <c r="D41" s="9">
        <v>2009</v>
      </c>
      <c r="E41" s="9" t="s">
        <v>18</v>
      </c>
      <c r="F41" s="9" t="s">
        <v>58</v>
      </c>
      <c r="G41" s="66"/>
      <c r="H41" s="15" t="s">
        <v>62</v>
      </c>
      <c r="I41" s="16">
        <f>I40</f>
        <v>1.6539351851851864E-2</v>
      </c>
      <c r="J41" s="76"/>
      <c r="K41" s="17">
        <f t="shared" si="0"/>
        <v>1.491649269311061</v>
      </c>
      <c r="L41" s="17" t="s">
        <v>58</v>
      </c>
      <c r="M41" s="18">
        <f t="shared" si="1"/>
        <v>0.1</v>
      </c>
      <c r="N41" s="18"/>
      <c r="O41" s="18"/>
      <c r="P41" s="18"/>
      <c r="Q41" s="18"/>
    </row>
    <row r="42" spans="2:17" ht="16.5" thickBot="1">
      <c r="B42" s="19">
        <v>6</v>
      </c>
      <c r="C42" s="20"/>
      <c r="D42" s="9"/>
      <c r="E42" s="9"/>
      <c r="F42" s="9" t="s">
        <v>58</v>
      </c>
      <c r="G42" s="67"/>
      <c r="H42" s="15" t="s">
        <v>62</v>
      </c>
      <c r="I42" s="21">
        <f>I41</f>
        <v>1.6539351851851864E-2</v>
      </c>
      <c r="J42" s="77"/>
      <c r="K42" s="17">
        <f t="shared" si="0"/>
        <v>1.491649269311061</v>
      </c>
      <c r="L42" s="17" t="s">
        <v>58</v>
      </c>
      <c r="M42" s="18">
        <f t="shared" si="1"/>
        <v>0.1</v>
      </c>
      <c r="N42" s="18"/>
      <c r="O42" s="18"/>
      <c r="P42" s="18"/>
      <c r="Q42" s="18"/>
    </row>
    <row r="43" spans="2:17" ht="15.75" hidden="1" customHeight="1">
      <c r="B43" s="22">
        <v>1</v>
      </c>
      <c r="C43" s="23"/>
      <c r="D43" s="9"/>
      <c r="E43" s="9"/>
      <c r="F43" s="9"/>
      <c r="G43" s="25" t="s">
        <v>63</v>
      </c>
      <c r="H43" s="23" t="s">
        <v>64</v>
      </c>
      <c r="I43" s="26"/>
      <c r="J43" s="22"/>
      <c r="K43" s="17">
        <f t="shared" si="0"/>
        <v>0</v>
      </c>
      <c r="L43" s="17" t="s">
        <v>58</v>
      </c>
      <c r="M43" s="18"/>
      <c r="N43" s="18"/>
      <c r="O43" s="18">
        <f t="shared" ref="O43:O48" si="2">SUM(M43:M48)/6*4</f>
        <v>0</v>
      </c>
      <c r="P43" s="18"/>
      <c r="Q43" s="18"/>
    </row>
    <row r="44" spans="2:17" ht="16.5" hidden="1" customHeight="1">
      <c r="B44" s="9">
        <v>2</v>
      </c>
      <c r="C44" s="15"/>
      <c r="D44" s="9"/>
      <c r="E44" s="9"/>
      <c r="F44" s="9"/>
      <c r="G44" s="27"/>
      <c r="H44" s="15" t="s">
        <v>64</v>
      </c>
      <c r="I44" s="28"/>
      <c r="J44" s="9"/>
      <c r="K44" s="17">
        <f t="shared" si="0"/>
        <v>0</v>
      </c>
      <c r="L44" s="17" t="s">
        <v>58</v>
      </c>
      <c r="M44" s="18"/>
      <c r="N44" s="18"/>
      <c r="O44" s="18">
        <f t="shared" si="2"/>
        <v>0</v>
      </c>
      <c r="P44" s="18"/>
      <c r="Q44" s="18"/>
    </row>
    <row r="45" spans="2:17" ht="16.5" hidden="1" customHeight="1">
      <c r="B45" s="9">
        <v>3</v>
      </c>
      <c r="C45" s="15"/>
      <c r="D45" s="9"/>
      <c r="E45" s="9"/>
      <c r="F45" s="9"/>
      <c r="G45" s="27"/>
      <c r="H45" s="15" t="s">
        <v>64</v>
      </c>
      <c r="I45" s="28"/>
      <c r="J45" s="9"/>
      <c r="K45" s="17">
        <f t="shared" si="0"/>
        <v>0</v>
      </c>
      <c r="L45" s="17" t="s">
        <v>58</v>
      </c>
      <c r="M45" s="18"/>
      <c r="N45" s="18"/>
      <c r="O45" s="18">
        <f t="shared" si="2"/>
        <v>0</v>
      </c>
      <c r="P45" s="18"/>
      <c r="Q45" s="18"/>
    </row>
    <row r="46" spans="2:17" ht="16.5" hidden="1" customHeight="1">
      <c r="B46" s="9">
        <v>4</v>
      </c>
      <c r="C46" s="15"/>
      <c r="D46" s="9"/>
      <c r="E46" s="9"/>
      <c r="F46" s="9"/>
      <c r="G46" s="27"/>
      <c r="H46" s="15" t="s">
        <v>64</v>
      </c>
      <c r="I46" s="28"/>
      <c r="J46" s="9"/>
      <c r="K46" s="17">
        <f t="shared" si="0"/>
        <v>0</v>
      </c>
      <c r="L46" s="17" t="s">
        <v>58</v>
      </c>
      <c r="M46" s="18"/>
      <c r="N46" s="18"/>
      <c r="O46" s="18">
        <f t="shared" si="2"/>
        <v>0</v>
      </c>
      <c r="P46" s="18"/>
      <c r="Q46" s="18"/>
    </row>
    <row r="47" spans="2:17" ht="16.5" hidden="1" customHeight="1">
      <c r="B47" s="9">
        <v>5</v>
      </c>
      <c r="C47" s="15"/>
      <c r="D47" s="9"/>
      <c r="E47" s="9"/>
      <c r="F47" s="9"/>
      <c r="G47" s="27"/>
      <c r="H47" s="15" t="s">
        <v>64</v>
      </c>
      <c r="I47" s="28"/>
      <c r="J47" s="9"/>
      <c r="K47" s="17">
        <f t="shared" si="0"/>
        <v>0</v>
      </c>
      <c r="L47" s="17" t="s">
        <v>58</v>
      </c>
      <c r="M47" s="18"/>
      <c r="N47" s="18"/>
      <c r="O47" s="18">
        <f t="shared" si="2"/>
        <v>0</v>
      </c>
      <c r="P47" s="18"/>
      <c r="Q47" s="18"/>
    </row>
    <row r="48" spans="2:17" ht="16.5" hidden="1" customHeight="1">
      <c r="B48" s="19">
        <v>6</v>
      </c>
      <c r="C48" s="20"/>
      <c r="D48" s="9"/>
      <c r="E48" s="9"/>
      <c r="F48" s="9"/>
      <c r="G48" s="29"/>
      <c r="H48" s="30" t="s">
        <v>64</v>
      </c>
      <c r="I48" s="31"/>
      <c r="J48" s="19"/>
      <c r="K48" s="17">
        <f t="shared" si="0"/>
        <v>0</v>
      </c>
      <c r="L48" s="17" t="s">
        <v>58</v>
      </c>
      <c r="M48" s="18"/>
      <c r="N48" s="18"/>
      <c r="O48" s="18">
        <f t="shared" si="2"/>
        <v>0</v>
      </c>
      <c r="P48" s="18"/>
      <c r="Q48" s="18"/>
    </row>
    <row r="49" spans="2:17" ht="15.75" customHeight="1" thickBot="1">
      <c r="B49" s="22">
        <v>1</v>
      </c>
      <c r="C49" s="23" t="s">
        <v>65</v>
      </c>
      <c r="D49" s="9">
        <v>2007</v>
      </c>
      <c r="E49" s="9" t="s">
        <v>18</v>
      </c>
      <c r="F49" s="9" t="s">
        <v>28</v>
      </c>
      <c r="G49" s="79" t="s">
        <v>66</v>
      </c>
      <c r="H49" s="20" t="s">
        <v>67</v>
      </c>
      <c r="I49" s="24">
        <f>'[1]І клас протокол молодші'!S11</f>
        <v>2.079861111111117E-2</v>
      </c>
      <c r="J49" s="75">
        <v>7</v>
      </c>
      <c r="K49" s="17">
        <f t="shared" si="0"/>
        <v>1.8757828810020869</v>
      </c>
      <c r="L49" s="17" t="s">
        <v>58</v>
      </c>
      <c r="M49" s="18"/>
      <c r="N49" s="18"/>
      <c r="O49" s="18"/>
      <c r="P49" s="18"/>
      <c r="Q49" s="18"/>
    </row>
    <row r="50" spans="2:17" ht="16.5" thickBot="1">
      <c r="B50" s="9">
        <v>2</v>
      </c>
      <c r="C50" s="15" t="s">
        <v>68</v>
      </c>
      <c r="D50" s="9">
        <v>2007</v>
      </c>
      <c r="E50" s="9" t="s">
        <v>18</v>
      </c>
      <c r="F50" s="9" t="s">
        <v>28</v>
      </c>
      <c r="G50" s="80"/>
      <c r="H50" s="32" t="s">
        <v>67</v>
      </c>
      <c r="I50" s="16">
        <f>I49</f>
        <v>2.079861111111117E-2</v>
      </c>
      <c r="J50" s="76"/>
      <c r="K50" s="17">
        <f t="shared" si="0"/>
        <v>1.8757828810020869</v>
      </c>
      <c r="L50" s="17" t="s">
        <v>58</v>
      </c>
      <c r="M50" s="18"/>
      <c r="N50" s="18"/>
      <c r="O50" s="18"/>
      <c r="P50" s="18"/>
      <c r="Q50" s="18"/>
    </row>
    <row r="51" spans="2:17" ht="16.5" thickBot="1">
      <c r="B51" s="9">
        <v>3</v>
      </c>
      <c r="C51" s="15" t="s">
        <v>69</v>
      </c>
      <c r="D51" s="9">
        <v>2007</v>
      </c>
      <c r="E51" s="9" t="s">
        <v>24</v>
      </c>
      <c r="F51" s="9" t="s">
        <v>28</v>
      </c>
      <c r="G51" s="80"/>
      <c r="H51" s="32" t="s">
        <v>67</v>
      </c>
      <c r="I51" s="16">
        <f>I50</f>
        <v>2.079861111111117E-2</v>
      </c>
      <c r="J51" s="76"/>
      <c r="K51" s="17">
        <f t="shared" si="0"/>
        <v>1.8757828810020869</v>
      </c>
      <c r="L51" s="17" t="s">
        <v>58</v>
      </c>
      <c r="M51" s="18"/>
      <c r="N51" s="18"/>
      <c r="O51" s="18"/>
      <c r="P51" s="18"/>
      <c r="Q51" s="18"/>
    </row>
    <row r="52" spans="2:17" ht="16.5" thickBot="1">
      <c r="B52" s="9">
        <v>4</v>
      </c>
      <c r="C52" s="15" t="s">
        <v>70</v>
      </c>
      <c r="D52" s="9">
        <v>2007</v>
      </c>
      <c r="E52" s="9" t="s">
        <v>24</v>
      </c>
      <c r="F52" s="9" t="s">
        <v>28</v>
      </c>
      <c r="G52" s="80"/>
      <c r="H52" s="32" t="s">
        <v>67</v>
      </c>
      <c r="I52" s="16">
        <f>I51</f>
        <v>2.079861111111117E-2</v>
      </c>
      <c r="J52" s="76"/>
      <c r="K52" s="17">
        <f t="shared" si="0"/>
        <v>1.8757828810020869</v>
      </c>
      <c r="L52" s="17" t="s">
        <v>58</v>
      </c>
      <c r="M52" s="18"/>
      <c r="N52" s="18"/>
      <c r="O52" s="18"/>
      <c r="P52" s="18"/>
      <c r="Q52" s="18"/>
    </row>
    <row r="53" spans="2:17" ht="16.5" thickBot="1">
      <c r="B53" s="9">
        <v>5</v>
      </c>
      <c r="C53" s="15" t="s">
        <v>71</v>
      </c>
      <c r="D53" s="9">
        <v>2007</v>
      </c>
      <c r="E53" s="9" t="s">
        <v>24</v>
      </c>
      <c r="F53" s="9" t="s">
        <v>28</v>
      </c>
      <c r="G53" s="80"/>
      <c r="H53" s="32" t="s">
        <v>67</v>
      </c>
      <c r="I53" s="16">
        <f>I52</f>
        <v>2.079861111111117E-2</v>
      </c>
      <c r="J53" s="76"/>
      <c r="K53" s="17">
        <f t="shared" si="0"/>
        <v>1.8757828810020869</v>
      </c>
      <c r="L53" s="17" t="s">
        <v>58</v>
      </c>
      <c r="M53" s="18"/>
      <c r="N53" s="18"/>
      <c r="O53" s="18"/>
      <c r="P53" s="18"/>
      <c r="Q53" s="18"/>
    </row>
    <row r="54" spans="2:17" ht="16.5" thickBot="1">
      <c r="B54" s="19">
        <v>6</v>
      </c>
      <c r="C54" s="20" t="s">
        <v>72</v>
      </c>
      <c r="D54" s="9">
        <v>2007</v>
      </c>
      <c r="E54" s="9" t="s">
        <v>24</v>
      </c>
      <c r="F54" s="9" t="s">
        <v>28</v>
      </c>
      <c r="G54" s="81"/>
      <c r="H54" s="33" t="s">
        <v>67</v>
      </c>
      <c r="I54" s="34">
        <f>I53</f>
        <v>2.079861111111117E-2</v>
      </c>
      <c r="J54" s="77"/>
      <c r="K54" s="17">
        <f t="shared" si="0"/>
        <v>1.8757828810020869</v>
      </c>
      <c r="L54" s="17" t="s">
        <v>58</v>
      </c>
      <c r="M54" s="18"/>
      <c r="N54" s="18"/>
      <c r="O54" s="18"/>
      <c r="P54" s="18"/>
      <c r="Q54" s="18"/>
    </row>
    <row r="55" spans="2:17" ht="15.75" customHeight="1" thickBot="1">
      <c r="B55" s="22">
        <v>1</v>
      </c>
      <c r="C55" s="23" t="s">
        <v>73</v>
      </c>
      <c r="D55" s="9">
        <v>2007</v>
      </c>
      <c r="E55" s="14" t="s">
        <v>18</v>
      </c>
      <c r="F55" s="9" t="s">
        <v>58</v>
      </c>
      <c r="G55" s="71" t="s">
        <v>74</v>
      </c>
      <c r="H55" s="20" t="s">
        <v>39</v>
      </c>
      <c r="I55" s="35">
        <f>'[1]І клас протокол молодші'!S12</f>
        <v>3.3680555555555623E-2</v>
      </c>
      <c r="J55" s="75">
        <v>8</v>
      </c>
      <c r="K55" s="17">
        <f t="shared" si="0"/>
        <v>3.0375782881002049</v>
      </c>
      <c r="L55" s="17" t="s">
        <v>58</v>
      </c>
      <c r="M55" s="18"/>
      <c r="N55" s="18"/>
      <c r="O55" s="18"/>
      <c r="P55" s="18"/>
      <c r="Q55" s="18"/>
    </row>
    <row r="56" spans="2:17" ht="16.5" thickBot="1">
      <c r="B56" s="9">
        <v>2</v>
      </c>
      <c r="C56" s="15" t="s">
        <v>75</v>
      </c>
      <c r="D56" s="9">
        <v>2007</v>
      </c>
      <c r="E56" s="9" t="s">
        <v>18</v>
      </c>
      <c r="F56" s="9" t="s">
        <v>58</v>
      </c>
      <c r="G56" s="72"/>
      <c r="H56" s="20" t="s">
        <v>39</v>
      </c>
      <c r="I56" s="36">
        <f>I55</f>
        <v>3.3680555555555623E-2</v>
      </c>
      <c r="J56" s="76"/>
      <c r="K56" s="17">
        <f t="shared" si="0"/>
        <v>3.0375782881002049</v>
      </c>
      <c r="L56" s="17" t="s">
        <v>58</v>
      </c>
      <c r="M56" s="18"/>
      <c r="N56" s="18"/>
      <c r="O56" s="18"/>
      <c r="P56" s="18"/>
      <c r="Q56" s="18"/>
    </row>
    <row r="57" spans="2:17" ht="16.5" thickBot="1">
      <c r="B57" s="9">
        <v>3</v>
      </c>
      <c r="C57" s="15" t="s">
        <v>76</v>
      </c>
      <c r="D57" s="9">
        <v>2008</v>
      </c>
      <c r="E57" s="9" t="s">
        <v>24</v>
      </c>
      <c r="F57" s="9" t="s">
        <v>58</v>
      </c>
      <c r="G57" s="72"/>
      <c r="H57" s="20" t="s">
        <v>39</v>
      </c>
      <c r="I57" s="36">
        <f>I56</f>
        <v>3.3680555555555623E-2</v>
      </c>
      <c r="J57" s="76"/>
      <c r="K57" s="17">
        <f t="shared" si="0"/>
        <v>3.0375782881002049</v>
      </c>
      <c r="L57" s="17" t="s">
        <v>58</v>
      </c>
      <c r="M57" s="18"/>
      <c r="N57" s="18"/>
      <c r="O57" s="18"/>
      <c r="P57" s="18"/>
      <c r="Q57" s="18"/>
    </row>
    <row r="58" spans="2:17" ht="16.5" thickBot="1">
      <c r="B58" s="9">
        <v>4</v>
      </c>
      <c r="C58" s="15" t="s">
        <v>77</v>
      </c>
      <c r="D58" s="9">
        <v>2007</v>
      </c>
      <c r="E58" s="9" t="s">
        <v>18</v>
      </c>
      <c r="F58" s="9" t="s">
        <v>58</v>
      </c>
      <c r="G58" s="72"/>
      <c r="H58" s="20" t="s">
        <v>39</v>
      </c>
      <c r="I58" s="36">
        <f>I57</f>
        <v>3.3680555555555623E-2</v>
      </c>
      <c r="J58" s="76"/>
      <c r="K58" s="17">
        <f t="shared" si="0"/>
        <v>3.0375782881002049</v>
      </c>
      <c r="L58" s="17" t="s">
        <v>58</v>
      </c>
      <c r="M58" s="18"/>
      <c r="N58" s="18"/>
      <c r="O58" s="18"/>
      <c r="P58" s="18"/>
      <c r="Q58" s="18"/>
    </row>
    <row r="59" spans="2:17" ht="16.5" thickBot="1">
      <c r="B59" s="9">
        <v>5</v>
      </c>
      <c r="C59" s="15" t="s">
        <v>78</v>
      </c>
      <c r="D59" s="9">
        <v>2006</v>
      </c>
      <c r="E59" s="9" t="s">
        <v>18</v>
      </c>
      <c r="F59" s="9" t="s">
        <v>58</v>
      </c>
      <c r="G59" s="72"/>
      <c r="H59" s="20" t="s">
        <v>39</v>
      </c>
      <c r="I59" s="36">
        <f>I58</f>
        <v>3.3680555555555623E-2</v>
      </c>
      <c r="J59" s="76"/>
      <c r="K59" s="17">
        <f t="shared" si="0"/>
        <v>3.0375782881002049</v>
      </c>
      <c r="L59" s="17" t="s">
        <v>58</v>
      </c>
      <c r="M59" s="18"/>
      <c r="N59" s="18"/>
      <c r="O59" s="18"/>
      <c r="P59" s="18"/>
      <c r="Q59" s="18"/>
    </row>
    <row r="60" spans="2:17" ht="16.5" thickBot="1">
      <c r="B60" s="19">
        <v>6</v>
      </c>
      <c r="C60" s="20" t="s">
        <v>79</v>
      </c>
      <c r="D60" s="9">
        <v>2007</v>
      </c>
      <c r="E60" s="9" t="s">
        <v>24</v>
      </c>
      <c r="F60" s="9" t="s">
        <v>58</v>
      </c>
      <c r="G60" s="73"/>
      <c r="H60" s="20" t="s">
        <v>39</v>
      </c>
      <c r="I60" s="34">
        <f>I59</f>
        <v>3.3680555555555623E-2</v>
      </c>
      <c r="J60" s="77"/>
      <c r="K60" s="17">
        <f t="shared" si="0"/>
        <v>3.0375782881002049</v>
      </c>
      <c r="L60" s="17" t="s">
        <v>58</v>
      </c>
      <c r="M60" s="18"/>
      <c r="N60" s="18"/>
      <c r="O60" s="18"/>
      <c r="P60" s="18"/>
      <c r="Q60" s="18"/>
    </row>
    <row r="61" spans="2:17" ht="15.75" customHeight="1" thickBot="1">
      <c r="B61" s="22">
        <v>1</v>
      </c>
      <c r="C61" s="23" t="s">
        <v>80</v>
      </c>
      <c r="D61" s="9">
        <v>2008</v>
      </c>
      <c r="E61" s="9" t="s">
        <v>24</v>
      </c>
      <c r="F61" s="9" t="s">
        <v>3</v>
      </c>
      <c r="G61" s="78">
        <v>102</v>
      </c>
      <c r="H61" s="37" t="s">
        <v>81</v>
      </c>
      <c r="I61" s="24">
        <f>'[1]І клас протокол молодші'!S13</f>
        <v>4.0277777777777732E-2</v>
      </c>
      <c r="J61" s="75">
        <v>9</v>
      </c>
      <c r="K61" s="17">
        <f t="shared" si="0"/>
        <v>3.6325678496868314</v>
      </c>
      <c r="L61" s="17" t="s">
        <v>58</v>
      </c>
    </row>
    <row r="62" spans="2:17" ht="16.5" thickBot="1">
      <c r="B62" s="9">
        <v>2</v>
      </c>
      <c r="C62" s="15" t="s">
        <v>82</v>
      </c>
      <c r="D62" s="9">
        <v>2008</v>
      </c>
      <c r="E62" s="9" t="s">
        <v>18</v>
      </c>
      <c r="F62" s="9" t="s">
        <v>3</v>
      </c>
      <c r="G62" s="66"/>
      <c r="H62" s="23" t="s">
        <v>81</v>
      </c>
      <c r="I62" s="16">
        <f>I61</f>
        <v>4.0277777777777732E-2</v>
      </c>
      <c r="J62" s="76"/>
      <c r="K62" s="17">
        <f t="shared" si="0"/>
        <v>3.6325678496868314</v>
      </c>
      <c r="L62" s="17" t="s">
        <v>58</v>
      </c>
    </row>
    <row r="63" spans="2:17" ht="16.5" thickBot="1">
      <c r="B63" s="9">
        <v>3</v>
      </c>
      <c r="C63" s="15" t="s">
        <v>83</v>
      </c>
      <c r="D63" s="9">
        <v>2007</v>
      </c>
      <c r="E63" s="9" t="s">
        <v>18</v>
      </c>
      <c r="F63" s="9" t="s">
        <v>3</v>
      </c>
      <c r="G63" s="66"/>
      <c r="H63" s="23" t="s">
        <v>81</v>
      </c>
      <c r="I63" s="16">
        <f>I62</f>
        <v>4.0277777777777732E-2</v>
      </c>
      <c r="J63" s="76"/>
      <c r="K63" s="17">
        <f t="shared" si="0"/>
        <v>3.6325678496868314</v>
      </c>
      <c r="L63" s="17" t="s">
        <v>58</v>
      </c>
    </row>
    <row r="64" spans="2:17" ht="16.5" thickBot="1">
      <c r="B64" s="9">
        <v>4</v>
      </c>
      <c r="C64" s="15" t="s">
        <v>84</v>
      </c>
      <c r="D64" s="9">
        <v>2007</v>
      </c>
      <c r="E64" s="9" t="s">
        <v>18</v>
      </c>
      <c r="F64" s="9" t="s">
        <v>3</v>
      </c>
      <c r="G64" s="66"/>
      <c r="H64" s="23" t="s">
        <v>81</v>
      </c>
      <c r="I64" s="16">
        <f>I63</f>
        <v>4.0277777777777732E-2</v>
      </c>
      <c r="J64" s="76"/>
      <c r="K64" s="17">
        <f t="shared" si="0"/>
        <v>3.6325678496868314</v>
      </c>
      <c r="L64" s="17" t="s">
        <v>58</v>
      </c>
    </row>
    <row r="65" spans="2:12" ht="16.5" thickBot="1">
      <c r="B65" s="9">
        <v>5</v>
      </c>
      <c r="C65" s="15" t="s">
        <v>85</v>
      </c>
      <c r="D65" s="9">
        <v>2006</v>
      </c>
      <c r="E65" s="9" t="s">
        <v>24</v>
      </c>
      <c r="F65" s="9" t="s">
        <v>3</v>
      </c>
      <c r="G65" s="66"/>
      <c r="H65" s="23" t="s">
        <v>81</v>
      </c>
      <c r="I65" s="16">
        <f>I64</f>
        <v>4.0277777777777732E-2</v>
      </c>
      <c r="J65" s="76"/>
      <c r="K65" s="17">
        <f t="shared" si="0"/>
        <v>3.6325678496868314</v>
      </c>
      <c r="L65" s="17" t="s">
        <v>58</v>
      </c>
    </row>
    <row r="66" spans="2:12" ht="16.5" thickBot="1">
      <c r="B66" s="19">
        <v>6</v>
      </c>
      <c r="C66" s="20" t="s">
        <v>86</v>
      </c>
      <c r="D66" s="9">
        <v>2008</v>
      </c>
      <c r="E66" s="9" t="s">
        <v>18</v>
      </c>
      <c r="F66" s="9" t="s">
        <v>3</v>
      </c>
      <c r="G66" s="67"/>
      <c r="H66" s="23" t="s">
        <v>81</v>
      </c>
      <c r="I66" s="21">
        <f>I65</f>
        <v>4.0277777777777732E-2</v>
      </c>
      <c r="J66" s="77"/>
      <c r="K66" s="17">
        <f t="shared" si="0"/>
        <v>3.6325678496868314</v>
      </c>
      <c r="L66" s="17" t="s">
        <v>58</v>
      </c>
    </row>
    <row r="67" spans="2:12">
      <c r="B67" s="22">
        <v>1</v>
      </c>
      <c r="C67" s="23" t="s">
        <v>87</v>
      </c>
      <c r="D67" s="9">
        <v>2006</v>
      </c>
      <c r="E67" s="9" t="s">
        <v>18</v>
      </c>
      <c r="F67" s="9" t="s">
        <v>3</v>
      </c>
      <c r="G67" s="86" t="s">
        <v>88</v>
      </c>
      <c r="H67" s="23" t="s">
        <v>89</v>
      </c>
      <c r="I67" s="24">
        <f>'[1]І клас протокол молодші'!S14</f>
        <v>4.0277777777777787E-2</v>
      </c>
      <c r="J67" s="75">
        <v>10</v>
      </c>
      <c r="K67" s="17">
        <f t="shared" si="0"/>
        <v>3.6325678496868368</v>
      </c>
      <c r="L67" s="17" t="s">
        <v>58</v>
      </c>
    </row>
    <row r="68" spans="2:12">
      <c r="B68" s="9">
        <v>2</v>
      </c>
      <c r="C68" s="15" t="s">
        <v>90</v>
      </c>
      <c r="D68" s="9">
        <v>2006</v>
      </c>
      <c r="E68" s="9" t="s">
        <v>18</v>
      </c>
      <c r="F68" s="9" t="s">
        <v>3</v>
      </c>
      <c r="G68" s="87"/>
      <c r="H68" s="15" t="s">
        <v>89</v>
      </c>
      <c r="I68" s="16">
        <f>I67</f>
        <v>4.0277777777777787E-2</v>
      </c>
      <c r="J68" s="76"/>
      <c r="K68" s="17">
        <f t="shared" si="0"/>
        <v>3.6325678496868368</v>
      </c>
      <c r="L68" s="17" t="s">
        <v>58</v>
      </c>
    </row>
    <row r="69" spans="2:12">
      <c r="B69" s="9">
        <v>3</v>
      </c>
      <c r="C69" s="15" t="s">
        <v>91</v>
      </c>
      <c r="D69" s="9">
        <v>2007</v>
      </c>
      <c r="E69" s="9" t="s">
        <v>24</v>
      </c>
      <c r="F69" s="9" t="s">
        <v>3</v>
      </c>
      <c r="G69" s="87"/>
      <c r="H69" s="15" t="s">
        <v>89</v>
      </c>
      <c r="I69" s="16">
        <f>I68</f>
        <v>4.0277777777777787E-2</v>
      </c>
      <c r="J69" s="76"/>
      <c r="K69" s="17">
        <f t="shared" si="0"/>
        <v>3.6325678496868368</v>
      </c>
      <c r="L69" s="17" t="s">
        <v>58</v>
      </c>
    </row>
    <row r="70" spans="2:12">
      <c r="B70" s="9">
        <v>4</v>
      </c>
      <c r="C70" s="15" t="s">
        <v>92</v>
      </c>
      <c r="D70" s="9">
        <v>2007</v>
      </c>
      <c r="E70" s="9" t="s">
        <v>18</v>
      </c>
      <c r="F70" s="9" t="s">
        <v>3</v>
      </c>
      <c r="G70" s="87"/>
      <c r="H70" s="15" t="s">
        <v>89</v>
      </c>
      <c r="I70" s="16">
        <f>I69</f>
        <v>4.0277777777777787E-2</v>
      </c>
      <c r="J70" s="76"/>
      <c r="K70" s="17">
        <f t="shared" si="0"/>
        <v>3.6325678496868368</v>
      </c>
      <c r="L70" s="17" t="s">
        <v>58</v>
      </c>
    </row>
    <row r="71" spans="2:12">
      <c r="B71" s="9">
        <v>5</v>
      </c>
      <c r="C71" s="15" t="s">
        <v>93</v>
      </c>
      <c r="D71" s="9">
        <v>2007</v>
      </c>
      <c r="E71" s="9" t="s">
        <v>18</v>
      </c>
      <c r="F71" s="9" t="s">
        <v>40</v>
      </c>
      <c r="G71" s="87"/>
      <c r="H71" s="15" t="s">
        <v>89</v>
      </c>
      <c r="I71" s="16">
        <f>I70</f>
        <v>4.0277777777777787E-2</v>
      </c>
      <c r="J71" s="76"/>
      <c r="K71" s="17">
        <f t="shared" si="0"/>
        <v>3.6325678496868368</v>
      </c>
      <c r="L71" s="17" t="s">
        <v>58</v>
      </c>
    </row>
    <row r="72" spans="2:12" ht="16.5" thickBot="1">
      <c r="B72" s="19">
        <v>6</v>
      </c>
      <c r="C72" s="20" t="s">
        <v>94</v>
      </c>
      <c r="D72" s="9">
        <v>2008</v>
      </c>
      <c r="E72" s="9" t="s">
        <v>18</v>
      </c>
      <c r="F72" s="9" t="s">
        <v>3</v>
      </c>
      <c r="G72" s="88"/>
      <c r="H72" s="15" t="s">
        <v>89</v>
      </c>
      <c r="I72" s="21">
        <f>I71</f>
        <v>4.0277777777777787E-2</v>
      </c>
      <c r="J72" s="77"/>
      <c r="K72" s="17">
        <f t="shared" ref="K72:K84" si="3">I72/$I$7</f>
        <v>3.6325678496868368</v>
      </c>
      <c r="L72" s="17" t="s">
        <v>58</v>
      </c>
    </row>
    <row r="73" spans="2:12">
      <c r="B73" s="22">
        <v>1</v>
      </c>
      <c r="C73" s="23" t="s">
        <v>95</v>
      </c>
      <c r="D73" s="9">
        <v>2008</v>
      </c>
      <c r="E73" s="9" t="s">
        <v>18</v>
      </c>
      <c r="F73" s="9" t="s">
        <v>3</v>
      </c>
      <c r="G73" s="71" t="s">
        <v>96</v>
      </c>
      <c r="H73" s="23" t="s">
        <v>39</v>
      </c>
      <c r="I73" s="24">
        <f>'[1]І клас протокол молодші'!S15</f>
        <v>4.8611111111111126E-2</v>
      </c>
      <c r="J73" s="75">
        <v>11</v>
      </c>
      <c r="K73" s="17">
        <f t="shared" si="3"/>
        <v>4.3841336116910101</v>
      </c>
      <c r="L73" s="17" t="s">
        <v>58</v>
      </c>
    </row>
    <row r="74" spans="2:12">
      <c r="B74" s="9">
        <v>2</v>
      </c>
      <c r="C74" s="15" t="s">
        <v>97</v>
      </c>
      <c r="D74" s="9">
        <v>2008</v>
      </c>
      <c r="E74" s="9" t="s">
        <v>18</v>
      </c>
      <c r="F74" s="9" t="s">
        <v>58</v>
      </c>
      <c r="G74" s="72"/>
      <c r="H74" s="15" t="s">
        <v>39</v>
      </c>
      <c r="I74" s="16">
        <f>I73</f>
        <v>4.8611111111111126E-2</v>
      </c>
      <c r="J74" s="76"/>
      <c r="K74" s="17">
        <f t="shared" si="3"/>
        <v>4.3841336116910101</v>
      </c>
      <c r="L74" s="17" t="s">
        <v>58</v>
      </c>
    </row>
    <row r="75" spans="2:12">
      <c r="B75" s="9">
        <v>3</v>
      </c>
      <c r="C75" s="15" t="s">
        <v>98</v>
      </c>
      <c r="D75" s="9">
        <v>2008</v>
      </c>
      <c r="E75" s="9" t="s">
        <v>18</v>
      </c>
      <c r="F75" s="9" t="s">
        <v>58</v>
      </c>
      <c r="G75" s="72"/>
      <c r="H75" s="15" t="s">
        <v>39</v>
      </c>
      <c r="I75" s="16">
        <f>I74</f>
        <v>4.8611111111111126E-2</v>
      </c>
      <c r="J75" s="76"/>
      <c r="K75" s="17">
        <f t="shared" si="3"/>
        <v>4.3841336116910101</v>
      </c>
      <c r="L75" s="17" t="s">
        <v>58</v>
      </c>
    </row>
    <row r="76" spans="2:12">
      <c r="B76" s="9">
        <v>4</v>
      </c>
      <c r="C76" s="15" t="s">
        <v>99</v>
      </c>
      <c r="D76" s="9">
        <v>2008</v>
      </c>
      <c r="E76" s="9" t="s">
        <v>18</v>
      </c>
      <c r="F76" s="9" t="s">
        <v>3</v>
      </c>
      <c r="G76" s="72"/>
      <c r="H76" s="15" t="s">
        <v>39</v>
      </c>
      <c r="I76" s="16">
        <f>I75</f>
        <v>4.8611111111111126E-2</v>
      </c>
      <c r="J76" s="76"/>
      <c r="K76" s="17">
        <f t="shared" si="3"/>
        <v>4.3841336116910101</v>
      </c>
      <c r="L76" s="17" t="s">
        <v>58</v>
      </c>
    </row>
    <row r="77" spans="2:12">
      <c r="B77" s="9">
        <v>5</v>
      </c>
      <c r="C77" s="15" t="s">
        <v>100</v>
      </c>
      <c r="D77" s="9">
        <v>2008</v>
      </c>
      <c r="E77" s="9" t="s">
        <v>18</v>
      </c>
      <c r="F77" s="9" t="s">
        <v>58</v>
      </c>
      <c r="G77" s="72"/>
      <c r="H77" s="15" t="s">
        <v>39</v>
      </c>
      <c r="I77" s="16">
        <f>I76</f>
        <v>4.8611111111111126E-2</v>
      </c>
      <c r="J77" s="76"/>
      <c r="K77" s="17">
        <f t="shared" si="3"/>
        <v>4.3841336116910101</v>
      </c>
      <c r="L77" s="17" t="s">
        <v>58</v>
      </c>
    </row>
    <row r="78" spans="2:12" ht="16.5" thickBot="1">
      <c r="B78" s="19">
        <v>6</v>
      </c>
      <c r="C78" s="20" t="s">
        <v>101</v>
      </c>
      <c r="D78" s="9">
        <v>2007</v>
      </c>
      <c r="E78" s="9" t="s">
        <v>24</v>
      </c>
      <c r="F78" s="9" t="s">
        <v>58</v>
      </c>
      <c r="G78" s="73"/>
      <c r="H78" s="15" t="s">
        <v>39</v>
      </c>
      <c r="I78" s="21">
        <f>I77</f>
        <v>4.8611111111111126E-2</v>
      </c>
      <c r="J78" s="77"/>
      <c r="K78" s="17">
        <f t="shared" si="3"/>
        <v>4.3841336116910101</v>
      </c>
      <c r="L78" s="17" t="s">
        <v>58</v>
      </c>
    </row>
    <row r="79" spans="2:12">
      <c r="B79" s="38">
        <v>1</v>
      </c>
      <c r="C79" s="37" t="s">
        <v>102</v>
      </c>
      <c r="D79" s="9">
        <v>2008</v>
      </c>
      <c r="E79" s="9" t="s">
        <v>18</v>
      </c>
      <c r="F79" s="9" t="s">
        <v>58</v>
      </c>
      <c r="G79" s="71" t="s">
        <v>103</v>
      </c>
      <c r="H79" s="37" t="s">
        <v>104</v>
      </c>
      <c r="I79" s="39">
        <f>'[1]І клас протокол молодші'!S16</f>
        <v>4.9305555555555512E-2</v>
      </c>
      <c r="J79" s="75">
        <v>12</v>
      </c>
      <c r="K79" s="17">
        <f t="shared" si="3"/>
        <v>4.4467640918580189</v>
      </c>
      <c r="L79" s="17" t="s">
        <v>58</v>
      </c>
    </row>
    <row r="80" spans="2:12">
      <c r="B80" s="9">
        <v>2</v>
      </c>
      <c r="C80" s="15" t="s">
        <v>105</v>
      </c>
      <c r="D80" s="9">
        <v>2008</v>
      </c>
      <c r="E80" s="9" t="s">
        <v>18</v>
      </c>
      <c r="F80" s="9" t="s">
        <v>58</v>
      </c>
      <c r="G80" s="72"/>
      <c r="H80" s="15" t="s">
        <v>104</v>
      </c>
      <c r="I80" s="16">
        <f>I79</f>
        <v>4.9305555555555512E-2</v>
      </c>
      <c r="J80" s="76"/>
      <c r="K80" s="17">
        <f t="shared" si="3"/>
        <v>4.4467640918580189</v>
      </c>
      <c r="L80" s="17" t="s">
        <v>58</v>
      </c>
    </row>
    <row r="81" spans="2:12">
      <c r="B81" s="9">
        <v>3</v>
      </c>
      <c r="C81" s="15" t="s">
        <v>106</v>
      </c>
      <c r="D81" s="9">
        <v>2007</v>
      </c>
      <c r="E81" s="9" t="s">
        <v>18</v>
      </c>
      <c r="F81" s="9" t="s">
        <v>4</v>
      </c>
      <c r="G81" s="72"/>
      <c r="H81" s="15" t="s">
        <v>104</v>
      </c>
      <c r="I81" s="16">
        <f>I80</f>
        <v>4.9305555555555512E-2</v>
      </c>
      <c r="J81" s="76"/>
      <c r="K81" s="17">
        <f t="shared" si="3"/>
        <v>4.4467640918580189</v>
      </c>
      <c r="L81" s="17" t="s">
        <v>58</v>
      </c>
    </row>
    <row r="82" spans="2:12">
      <c r="B82" s="9">
        <v>4</v>
      </c>
      <c r="C82" s="15" t="s">
        <v>107</v>
      </c>
      <c r="D82" s="9">
        <v>2008</v>
      </c>
      <c r="E82" s="9" t="s">
        <v>18</v>
      </c>
      <c r="F82" s="9" t="s">
        <v>4</v>
      </c>
      <c r="G82" s="72"/>
      <c r="H82" s="15" t="s">
        <v>104</v>
      </c>
      <c r="I82" s="16">
        <f>I81</f>
        <v>4.9305555555555512E-2</v>
      </c>
      <c r="J82" s="76"/>
      <c r="K82" s="17">
        <f t="shared" si="3"/>
        <v>4.4467640918580189</v>
      </c>
      <c r="L82" s="17" t="s">
        <v>58</v>
      </c>
    </row>
    <row r="83" spans="2:12">
      <c r="B83" s="9">
        <v>5</v>
      </c>
      <c r="C83" s="15" t="s">
        <v>108</v>
      </c>
      <c r="D83" s="9">
        <v>2008</v>
      </c>
      <c r="E83" s="9" t="s">
        <v>24</v>
      </c>
      <c r="F83" s="9" t="s">
        <v>28</v>
      </c>
      <c r="G83" s="72"/>
      <c r="H83" s="15" t="s">
        <v>104</v>
      </c>
      <c r="I83" s="16">
        <f>I82</f>
        <v>4.9305555555555512E-2</v>
      </c>
      <c r="J83" s="76"/>
      <c r="K83" s="17">
        <f t="shared" si="3"/>
        <v>4.4467640918580189</v>
      </c>
      <c r="L83" s="17" t="s">
        <v>58</v>
      </c>
    </row>
    <row r="84" spans="2:12">
      <c r="B84" s="9">
        <v>6</v>
      </c>
      <c r="C84" s="15" t="s">
        <v>109</v>
      </c>
      <c r="D84" s="9">
        <v>2008</v>
      </c>
      <c r="E84" s="9" t="s">
        <v>18</v>
      </c>
      <c r="F84" s="9" t="s">
        <v>58</v>
      </c>
      <c r="G84" s="82"/>
      <c r="H84" s="15" t="s">
        <v>104</v>
      </c>
      <c r="I84" s="16">
        <f>I83</f>
        <v>4.9305555555555512E-2</v>
      </c>
      <c r="J84" s="83"/>
      <c r="K84" s="17">
        <f t="shared" si="3"/>
        <v>4.4467640918580189</v>
      </c>
      <c r="L84" s="17" t="s">
        <v>58</v>
      </c>
    </row>
    <row r="85" spans="2:12">
      <c r="B85" s="9">
        <v>1</v>
      </c>
      <c r="C85" s="15" t="s">
        <v>110</v>
      </c>
      <c r="D85" s="9">
        <v>2007</v>
      </c>
      <c r="E85" s="9" t="s">
        <v>24</v>
      </c>
      <c r="F85" s="9" t="s">
        <v>28</v>
      </c>
      <c r="G85" s="65">
        <v>221</v>
      </c>
      <c r="H85" s="15" t="s">
        <v>111</v>
      </c>
      <c r="I85" s="16">
        <f>'[1]І клас протокол молодші'!S17</f>
        <v>0.11736111111111118</v>
      </c>
      <c r="J85" s="85">
        <v>13</v>
      </c>
      <c r="K85" s="17">
        <v>9</v>
      </c>
      <c r="L85" s="17" t="s">
        <v>58</v>
      </c>
    </row>
    <row r="86" spans="2:12">
      <c r="B86" s="9">
        <v>2</v>
      </c>
      <c r="C86" s="15" t="s">
        <v>112</v>
      </c>
      <c r="D86" s="9">
        <v>2007</v>
      </c>
      <c r="E86" s="9" t="s">
        <v>18</v>
      </c>
      <c r="F86" s="9" t="s">
        <v>28</v>
      </c>
      <c r="G86" s="66"/>
      <c r="H86" s="15" t="s">
        <v>111</v>
      </c>
      <c r="I86" s="16">
        <f>I85</f>
        <v>0.11736111111111118</v>
      </c>
      <c r="J86" s="76"/>
      <c r="K86" s="17">
        <v>9</v>
      </c>
      <c r="L86" s="17" t="s">
        <v>58</v>
      </c>
    </row>
    <row r="87" spans="2:12">
      <c r="B87" s="9">
        <v>3</v>
      </c>
      <c r="C87" s="15" t="s">
        <v>113</v>
      </c>
      <c r="D87" s="9">
        <v>2007</v>
      </c>
      <c r="E87" s="9" t="s">
        <v>18</v>
      </c>
      <c r="F87" s="9" t="s">
        <v>28</v>
      </c>
      <c r="G87" s="66"/>
      <c r="H87" s="15" t="s">
        <v>111</v>
      </c>
      <c r="I87" s="16">
        <f>I86</f>
        <v>0.11736111111111118</v>
      </c>
      <c r="J87" s="76"/>
      <c r="K87" s="17">
        <v>9</v>
      </c>
      <c r="L87" s="17" t="s">
        <v>58</v>
      </c>
    </row>
    <row r="88" spans="2:12">
      <c r="B88" s="9">
        <v>4</v>
      </c>
      <c r="C88" s="15" t="s">
        <v>114</v>
      </c>
      <c r="D88" s="9">
        <v>2006</v>
      </c>
      <c r="E88" s="9" t="s">
        <v>24</v>
      </c>
      <c r="F88" s="9" t="s">
        <v>28</v>
      </c>
      <c r="G88" s="66"/>
      <c r="H88" s="15" t="s">
        <v>111</v>
      </c>
      <c r="I88" s="16">
        <f>I87</f>
        <v>0.11736111111111118</v>
      </c>
      <c r="J88" s="76"/>
      <c r="K88" s="17">
        <v>9</v>
      </c>
      <c r="L88" s="17" t="s">
        <v>58</v>
      </c>
    </row>
    <row r="89" spans="2:12">
      <c r="B89" s="9">
        <v>5</v>
      </c>
      <c r="C89" s="15" t="s">
        <v>115</v>
      </c>
      <c r="D89" s="9">
        <v>2006</v>
      </c>
      <c r="E89" s="9" t="s">
        <v>18</v>
      </c>
      <c r="F89" s="9" t="s">
        <v>28</v>
      </c>
      <c r="G89" s="66"/>
      <c r="H89" s="15" t="s">
        <v>111</v>
      </c>
      <c r="I89" s="16">
        <f>I88</f>
        <v>0.11736111111111118</v>
      </c>
      <c r="J89" s="76"/>
      <c r="K89" s="17">
        <v>9</v>
      </c>
      <c r="L89" s="17" t="s">
        <v>58</v>
      </c>
    </row>
    <row r="90" spans="2:12">
      <c r="B90" s="9">
        <v>6</v>
      </c>
      <c r="C90" s="15" t="s">
        <v>116</v>
      </c>
      <c r="D90" s="9">
        <v>2007</v>
      </c>
      <c r="E90" s="9" t="s">
        <v>18</v>
      </c>
      <c r="F90" s="9" t="s">
        <v>28</v>
      </c>
      <c r="G90" s="84"/>
      <c r="H90" s="15" t="s">
        <v>111</v>
      </c>
      <c r="I90" s="16">
        <f>I89</f>
        <v>0.11736111111111118</v>
      </c>
      <c r="J90" s="83"/>
      <c r="K90" s="17">
        <v>9</v>
      </c>
      <c r="L90" s="17" t="s">
        <v>58</v>
      </c>
    </row>
  </sheetData>
  <mergeCells count="28">
    <mergeCell ref="G79:G84"/>
    <mergeCell ref="J79:J84"/>
    <mergeCell ref="G85:G90"/>
    <mergeCell ref="J85:J90"/>
    <mergeCell ref="G61:G66"/>
    <mergeCell ref="J61:J66"/>
    <mergeCell ref="G67:G72"/>
    <mergeCell ref="J67:J72"/>
    <mergeCell ref="G73:G78"/>
    <mergeCell ref="J73:J78"/>
    <mergeCell ref="G37:G42"/>
    <mergeCell ref="J37:J42"/>
    <mergeCell ref="G49:G54"/>
    <mergeCell ref="J49:J54"/>
    <mergeCell ref="G55:G60"/>
    <mergeCell ref="J55:J60"/>
    <mergeCell ref="G19:G24"/>
    <mergeCell ref="J19:J24"/>
    <mergeCell ref="G25:G30"/>
    <mergeCell ref="J25:J30"/>
    <mergeCell ref="G31:G36"/>
    <mergeCell ref="J31:J36"/>
    <mergeCell ref="C1:J1"/>
    <mergeCell ref="B5:L5"/>
    <mergeCell ref="G7:G12"/>
    <mergeCell ref="J7:J12"/>
    <mergeCell ref="G13:G18"/>
    <mergeCell ref="J13:J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60"/>
  <sheetViews>
    <sheetView workbookViewId="0">
      <selection activeCell="Q11" sqref="Q11"/>
    </sheetView>
  </sheetViews>
  <sheetFormatPr defaultRowHeight="15.75"/>
  <cols>
    <col min="1" max="1" width="9.140625" style="3"/>
    <col min="2" max="2" width="9.140625" style="41"/>
    <col min="3" max="3" width="28.28515625" style="46" customWidth="1"/>
    <col min="4" max="4" width="12.7109375" style="14" customWidth="1"/>
    <col min="5" max="6" width="9.42578125" style="14" customWidth="1"/>
    <col min="7" max="7" width="12.85546875" style="43" customWidth="1"/>
    <col min="8" max="8" width="29.140625" style="46" customWidth="1"/>
    <col min="9" max="9" width="15.28515625" style="14" customWidth="1"/>
    <col min="10" max="10" width="14.42578125" style="2" customWidth="1"/>
    <col min="11" max="11" width="12.5703125" style="14" customWidth="1"/>
    <col min="12" max="16384" width="9.140625" style="3"/>
  </cols>
  <sheetData>
    <row r="1" spans="2:17">
      <c r="C1" s="62" t="s">
        <v>117</v>
      </c>
      <c r="D1" s="62"/>
      <c r="E1" s="62"/>
      <c r="F1" s="62"/>
      <c r="G1" s="62"/>
      <c r="H1" s="62"/>
      <c r="I1" s="62"/>
      <c r="J1" s="62"/>
    </row>
    <row r="2" spans="2:17">
      <c r="C2" s="42" t="s">
        <v>1</v>
      </c>
      <c r="D2" s="1">
        <v>16</v>
      </c>
      <c r="E2" s="13">
        <f>N13+N19+N25+N31+N37+N43</f>
        <v>16.2</v>
      </c>
      <c r="H2" s="92" t="s">
        <v>118</v>
      </c>
      <c r="I2" s="92"/>
      <c r="J2" s="45" t="s">
        <v>31</v>
      </c>
      <c r="K2" s="7">
        <v>1</v>
      </c>
    </row>
    <row r="3" spans="2:17">
      <c r="J3" s="45" t="s">
        <v>40</v>
      </c>
      <c r="K3" s="7">
        <v>1.29</v>
      </c>
    </row>
    <row r="4" spans="2:17">
      <c r="J4" s="45" t="s">
        <v>119</v>
      </c>
      <c r="K4" s="7">
        <v>1.46</v>
      </c>
    </row>
    <row r="5" spans="2:17" ht="35.25">
      <c r="B5" s="93" t="s">
        <v>120</v>
      </c>
      <c r="C5" s="94"/>
      <c r="D5" s="94"/>
      <c r="E5" s="94"/>
      <c r="F5" s="94"/>
      <c r="G5" s="94"/>
      <c r="H5" s="94"/>
      <c r="I5" s="94"/>
      <c r="J5" s="94"/>
      <c r="K5" s="94"/>
    </row>
    <row r="6" spans="2:17" s="14" customFormat="1" ht="47.25">
      <c r="B6" s="9" t="s">
        <v>6</v>
      </c>
      <c r="C6" s="47" t="s">
        <v>7</v>
      </c>
      <c r="D6" s="10" t="s">
        <v>8</v>
      </c>
      <c r="E6" s="9" t="s">
        <v>9</v>
      </c>
      <c r="F6" s="9" t="s">
        <v>10</v>
      </c>
      <c r="G6" s="9" t="s">
        <v>11</v>
      </c>
      <c r="H6" s="47" t="s">
        <v>12</v>
      </c>
      <c r="I6" s="9" t="s">
        <v>13</v>
      </c>
      <c r="J6" s="12" t="s">
        <v>15</v>
      </c>
      <c r="K6" s="10" t="s">
        <v>16</v>
      </c>
      <c r="L6" s="13"/>
      <c r="M6" s="13"/>
      <c r="N6" s="13"/>
      <c r="O6" s="13"/>
      <c r="P6" s="13"/>
      <c r="Q6" s="13"/>
    </row>
    <row r="7" spans="2:17" s="14" customFormat="1">
      <c r="B7" s="9">
        <v>1</v>
      </c>
      <c r="C7" s="47" t="s">
        <v>27</v>
      </c>
      <c r="D7" s="10">
        <v>2006</v>
      </c>
      <c r="E7" s="9" t="s">
        <v>24</v>
      </c>
      <c r="F7" s="9" t="s">
        <v>3</v>
      </c>
      <c r="G7" s="99">
        <v>80</v>
      </c>
      <c r="H7" s="47" t="s">
        <v>241</v>
      </c>
      <c r="I7" s="49">
        <v>1.0046296296296296E-2</v>
      </c>
      <c r="J7" s="12">
        <f>I7/$I$7</f>
        <v>1</v>
      </c>
      <c r="K7" s="10" t="s">
        <v>31</v>
      </c>
      <c r="L7" s="13"/>
      <c r="M7" s="13"/>
      <c r="N7" s="13"/>
      <c r="O7" s="13"/>
      <c r="P7" s="13"/>
      <c r="Q7" s="13"/>
    </row>
    <row r="8" spans="2:17" s="14" customFormat="1">
      <c r="B8" s="9">
        <v>2</v>
      </c>
      <c r="C8" s="47" t="s">
        <v>33</v>
      </c>
      <c r="D8" s="10">
        <v>2006</v>
      </c>
      <c r="E8" s="9" t="s">
        <v>24</v>
      </c>
      <c r="F8" s="9" t="s">
        <v>3</v>
      </c>
      <c r="G8" s="100"/>
      <c r="H8" s="47" t="s">
        <v>241</v>
      </c>
      <c r="I8" s="49">
        <f>I7</f>
        <v>1.0046296296296296E-2</v>
      </c>
      <c r="J8" s="12">
        <f t="shared" ref="J8:J60" si="0">I8/$I$7</f>
        <v>1</v>
      </c>
      <c r="K8" s="10" t="s">
        <v>31</v>
      </c>
      <c r="L8" s="13"/>
      <c r="M8" s="13"/>
      <c r="N8" s="13"/>
      <c r="O8" s="13"/>
      <c r="P8" s="13"/>
      <c r="Q8" s="13"/>
    </row>
    <row r="9" spans="2:17" s="14" customFormat="1">
      <c r="B9" s="9">
        <v>3</v>
      </c>
      <c r="C9" s="47" t="s">
        <v>32</v>
      </c>
      <c r="D9" s="10">
        <v>2006</v>
      </c>
      <c r="E9" s="9" t="s">
        <v>24</v>
      </c>
      <c r="F9" s="9" t="s">
        <v>3</v>
      </c>
      <c r="G9" s="100"/>
      <c r="H9" s="47" t="s">
        <v>241</v>
      </c>
      <c r="I9" s="49">
        <f>I8</f>
        <v>1.0046296296296296E-2</v>
      </c>
      <c r="J9" s="12">
        <f t="shared" si="0"/>
        <v>1</v>
      </c>
      <c r="K9" s="10" t="s">
        <v>31</v>
      </c>
      <c r="L9" s="13"/>
      <c r="M9" s="13"/>
      <c r="N9" s="13"/>
      <c r="O9" s="13"/>
      <c r="P9" s="13"/>
      <c r="Q9" s="13"/>
    </row>
    <row r="10" spans="2:17" s="14" customFormat="1">
      <c r="B10" s="9">
        <v>4</v>
      </c>
      <c r="C10" s="47" t="s">
        <v>238</v>
      </c>
      <c r="D10" s="10">
        <v>2006</v>
      </c>
      <c r="E10" s="9" t="s">
        <v>24</v>
      </c>
      <c r="F10" s="9" t="s">
        <v>3</v>
      </c>
      <c r="G10" s="100"/>
      <c r="H10" s="47" t="s">
        <v>241</v>
      </c>
      <c r="I10" s="49">
        <f>I9</f>
        <v>1.0046296296296296E-2</v>
      </c>
      <c r="J10" s="12">
        <f t="shared" si="0"/>
        <v>1</v>
      </c>
      <c r="K10" s="10" t="s">
        <v>31</v>
      </c>
      <c r="L10" s="13"/>
      <c r="M10" s="13"/>
      <c r="N10" s="13"/>
      <c r="O10" s="13"/>
      <c r="P10" s="13"/>
      <c r="Q10" s="13"/>
    </row>
    <row r="11" spans="2:17" s="14" customFormat="1">
      <c r="B11" s="9">
        <v>5</v>
      </c>
      <c r="C11" s="47" t="s">
        <v>239</v>
      </c>
      <c r="D11" s="10">
        <v>2006</v>
      </c>
      <c r="E11" s="9" t="s">
        <v>18</v>
      </c>
      <c r="F11" s="9" t="s">
        <v>3</v>
      </c>
      <c r="G11" s="100"/>
      <c r="H11" s="47" t="s">
        <v>241</v>
      </c>
      <c r="I11" s="49">
        <f>I10</f>
        <v>1.0046296296296296E-2</v>
      </c>
      <c r="J11" s="12">
        <f t="shared" si="0"/>
        <v>1</v>
      </c>
      <c r="K11" s="10" t="s">
        <v>31</v>
      </c>
      <c r="L11" s="13"/>
      <c r="M11" s="13"/>
      <c r="N11" s="13"/>
      <c r="O11" s="13"/>
      <c r="P11" s="13"/>
      <c r="Q11" s="13"/>
    </row>
    <row r="12" spans="2:17" s="14" customFormat="1">
      <c r="B12" s="9">
        <v>6</v>
      </c>
      <c r="C12" s="47" t="s">
        <v>240</v>
      </c>
      <c r="D12" s="10">
        <v>2007</v>
      </c>
      <c r="E12" s="9" t="s">
        <v>18</v>
      </c>
      <c r="F12" s="9" t="s">
        <v>4</v>
      </c>
      <c r="G12" s="101"/>
      <c r="H12" s="47" t="s">
        <v>241</v>
      </c>
      <c r="I12" s="49">
        <f>I11</f>
        <v>1.0046296296296296E-2</v>
      </c>
      <c r="J12" s="12">
        <f t="shared" si="0"/>
        <v>1</v>
      </c>
      <c r="K12" s="10" t="s">
        <v>31</v>
      </c>
      <c r="L12" s="13"/>
      <c r="M12" s="13"/>
      <c r="N12" s="13"/>
      <c r="O12" s="13"/>
      <c r="P12" s="13"/>
      <c r="Q12" s="13"/>
    </row>
    <row r="13" spans="2:17" ht="15.75" customHeight="1">
      <c r="B13" s="28">
        <v>1</v>
      </c>
      <c r="C13" s="48" t="s">
        <v>121</v>
      </c>
      <c r="D13" s="9">
        <v>2005</v>
      </c>
      <c r="E13" s="9" t="s">
        <v>18</v>
      </c>
      <c r="F13" s="9" t="s">
        <v>3</v>
      </c>
      <c r="G13" s="95" t="s">
        <v>54</v>
      </c>
      <c r="H13" s="48" t="s">
        <v>55</v>
      </c>
      <c r="I13" s="49">
        <f>'[1]ІІ середні'!W6</f>
        <v>1.1319444444444495E-2</v>
      </c>
      <c r="J13" s="12">
        <f t="shared" si="0"/>
        <v>1.1267281105990834</v>
      </c>
      <c r="K13" s="9" t="s">
        <v>40</v>
      </c>
      <c r="L13" s="18">
        <f>IF($F13="МСУ",100,IF($F13="КМСУ",30,IF($F13="І",10,IF($F13="ІІ",3,IF($F13="ІІІ",1,IF($F13="І ю",1,IF($F13="ІІ ю",0.3,IF($F13="ІІІ ю",0.1,0))))))))</f>
        <v>1</v>
      </c>
      <c r="M13" s="18"/>
      <c r="N13" s="18">
        <f>SUM(L13:L18)/6*4</f>
        <v>2.4666666666666663</v>
      </c>
      <c r="O13" s="18"/>
      <c r="P13" s="18"/>
      <c r="Q13" s="18"/>
    </row>
    <row r="14" spans="2:17">
      <c r="B14" s="28">
        <v>2</v>
      </c>
      <c r="C14" s="48" t="s">
        <v>122</v>
      </c>
      <c r="D14" s="9">
        <v>2005</v>
      </c>
      <c r="E14" s="9" t="s">
        <v>18</v>
      </c>
      <c r="F14" s="9" t="s">
        <v>3</v>
      </c>
      <c r="G14" s="72"/>
      <c r="H14" s="48" t="s">
        <v>55</v>
      </c>
      <c r="I14" s="49">
        <f>I13</f>
        <v>1.1319444444444495E-2</v>
      </c>
      <c r="J14" s="12">
        <f t="shared" si="0"/>
        <v>1.1267281105990834</v>
      </c>
      <c r="K14" s="9" t="s">
        <v>40</v>
      </c>
      <c r="L14" s="18">
        <f t="shared" ref="L14:L54" si="1">IF($F14="МСУ",100,IF($F14="КМСУ",30,IF($F14="І",10,IF($F14="ІІ",3,IF($F14="ІІІ",1,IF($F14="І ю",1,IF($F14="ІІ ю",0.3,IF($F14="ІІІ ю",0.1,0))))))))</f>
        <v>1</v>
      </c>
      <c r="M14" s="18"/>
      <c r="N14" s="18"/>
      <c r="O14" s="18"/>
      <c r="P14" s="18"/>
      <c r="Q14" s="18"/>
    </row>
    <row r="15" spans="2:17">
      <c r="B15" s="28">
        <v>3</v>
      </c>
      <c r="C15" s="48" t="s">
        <v>123</v>
      </c>
      <c r="D15" s="9">
        <v>2005</v>
      </c>
      <c r="E15" s="9" t="s">
        <v>18</v>
      </c>
      <c r="F15" s="9" t="s">
        <v>3</v>
      </c>
      <c r="G15" s="72"/>
      <c r="H15" s="48" t="s">
        <v>55</v>
      </c>
      <c r="I15" s="49">
        <f>I14</f>
        <v>1.1319444444444495E-2</v>
      </c>
      <c r="J15" s="12">
        <f t="shared" si="0"/>
        <v>1.1267281105990834</v>
      </c>
      <c r="K15" s="9" t="s">
        <v>40</v>
      </c>
      <c r="L15" s="18">
        <f t="shared" si="1"/>
        <v>1</v>
      </c>
      <c r="M15" s="18"/>
      <c r="N15" s="18"/>
      <c r="O15" s="18"/>
      <c r="P15" s="18"/>
      <c r="Q15" s="18"/>
    </row>
    <row r="16" spans="2:17">
      <c r="B16" s="28">
        <v>4</v>
      </c>
      <c r="C16" s="48" t="s">
        <v>124</v>
      </c>
      <c r="D16" s="9">
        <v>2005</v>
      </c>
      <c r="E16" s="9" t="s">
        <v>24</v>
      </c>
      <c r="F16" s="9" t="s">
        <v>4</v>
      </c>
      <c r="G16" s="72"/>
      <c r="H16" s="48" t="s">
        <v>55</v>
      </c>
      <c r="I16" s="49">
        <f>I15</f>
        <v>1.1319444444444495E-2</v>
      </c>
      <c r="J16" s="12">
        <f t="shared" si="0"/>
        <v>1.1267281105990834</v>
      </c>
      <c r="K16" s="9" t="s">
        <v>40</v>
      </c>
      <c r="L16" s="18">
        <f t="shared" si="1"/>
        <v>0.3</v>
      </c>
      <c r="M16" s="18"/>
      <c r="N16" s="18"/>
      <c r="O16" s="18"/>
      <c r="P16" s="18"/>
      <c r="Q16" s="18"/>
    </row>
    <row r="17" spans="2:17">
      <c r="B17" s="28">
        <v>5</v>
      </c>
      <c r="C17" s="48" t="s">
        <v>125</v>
      </c>
      <c r="D17" s="9">
        <v>2005</v>
      </c>
      <c r="E17" s="9" t="s">
        <v>24</v>
      </c>
      <c r="F17" s="9" t="s">
        <v>58</v>
      </c>
      <c r="G17" s="72"/>
      <c r="H17" s="48" t="s">
        <v>55</v>
      </c>
      <c r="I17" s="49">
        <f>I16</f>
        <v>1.1319444444444495E-2</v>
      </c>
      <c r="J17" s="12">
        <f t="shared" si="0"/>
        <v>1.1267281105990834</v>
      </c>
      <c r="K17" s="9" t="s">
        <v>40</v>
      </c>
      <c r="L17" s="18">
        <f t="shared" si="1"/>
        <v>0.1</v>
      </c>
      <c r="M17" s="18"/>
      <c r="N17" s="18"/>
      <c r="O17" s="18"/>
      <c r="P17" s="18"/>
      <c r="Q17" s="18"/>
    </row>
    <row r="18" spans="2:17" ht="16.5" thickBot="1">
      <c r="B18" s="31">
        <v>6</v>
      </c>
      <c r="C18" s="50" t="s">
        <v>126</v>
      </c>
      <c r="D18" s="9">
        <v>2005</v>
      </c>
      <c r="E18" s="9" t="s">
        <v>18</v>
      </c>
      <c r="F18" s="9" t="s">
        <v>4</v>
      </c>
      <c r="G18" s="73"/>
      <c r="H18" s="48" t="s">
        <v>55</v>
      </c>
      <c r="I18" s="51">
        <f>I17</f>
        <v>1.1319444444444495E-2</v>
      </c>
      <c r="J18" s="12">
        <f t="shared" si="0"/>
        <v>1.1267281105990834</v>
      </c>
      <c r="K18" s="9" t="s">
        <v>40</v>
      </c>
      <c r="L18" s="18">
        <f t="shared" si="1"/>
        <v>0.3</v>
      </c>
      <c r="M18" s="18"/>
      <c r="N18" s="18"/>
      <c r="O18" s="18"/>
      <c r="P18" s="18"/>
      <c r="Q18" s="18"/>
    </row>
    <row r="19" spans="2:17" ht="16.5" customHeight="1" thickBot="1">
      <c r="B19" s="26">
        <v>1</v>
      </c>
      <c r="C19" s="52" t="s">
        <v>127</v>
      </c>
      <c r="D19" s="9">
        <v>2006</v>
      </c>
      <c r="E19" s="9" t="s">
        <v>18</v>
      </c>
      <c r="F19" s="9" t="s">
        <v>4</v>
      </c>
      <c r="G19" s="96" t="s">
        <v>128</v>
      </c>
      <c r="H19" s="52" t="s">
        <v>67</v>
      </c>
      <c r="I19" s="53">
        <f>'[1]ІІ середні'!W7</f>
        <v>1.3888888888888951E-2</v>
      </c>
      <c r="J19" s="12">
        <f t="shared" si="0"/>
        <v>1.382488479262679</v>
      </c>
      <c r="K19" s="9" t="s">
        <v>4</v>
      </c>
      <c r="L19" s="18">
        <f t="shared" si="1"/>
        <v>0.3</v>
      </c>
      <c r="M19" s="18"/>
      <c r="N19" s="18">
        <f>SUM(L19:L24)/6*4</f>
        <v>1.2</v>
      </c>
      <c r="O19" s="18"/>
      <c r="P19" s="18"/>
      <c r="Q19" s="18"/>
    </row>
    <row r="20" spans="2:17" ht="16.5" thickBot="1">
      <c r="B20" s="28">
        <v>2</v>
      </c>
      <c r="C20" s="48" t="s">
        <v>129</v>
      </c>
      <c r="D20" s="9">
        <v>2006</v>
      </c>
      <c r="E20" s="9" t="s">
        <v>24</v>
      </c>
      <c r="F20" s="9" t="s">
        <v>4</v>
      </c>
      <c r="G20" s="97"/>
      <c r="H20" s="52" t="s">
        <v>67</v>
      </c>
      <c r="I20" s="49">
        <f>I19</f>
        <v>1.3888888888888951E-2</v>
      </c>
      <c r="J20" s="12">
        <f t="shared" si="0"/>
        <v>1.382488479262679</v>
      </c>
      <c r="K20" s="9" t="s">
        <v>4</v>
      </c>
      <c r="L20" s="18">
        <f t="shared" si="1"/>
        <v>0.3</v>
      </c>
      <c r="M20" s="18"/>
      <c r="N20" s="18"/>
      <c r="O20" s="18"/>
      <c r="P20" s="18"/>
      <c r="Q20" s="18"/>
    </row>
    <row r="21" spans="2:17" ht="16.5" thickBot="1">
      <c r="B21" s="28">
        <v>3</v>
      </c>
      <c r="C21" s="48" t="s">
        <v>130</v>
      </c>
      <c r="D21" s="9">
        <v>2006</v>
      </c>
      <c r="E21" s="9" t="s">
        <v>24</v>
      </c>
      <c r="F21" s="9" t="s">
        <v>4</v>
      </c>
      <c r="G21" s="97"/>
      <c r="H21" s="52" t="s">
        <v>67</v>
      </c>
      <c r="I21" s="49">
        <f>I20</f>
        <v>1.3888888888888951E-2</v>
      </c>
      <c r="J21" s="12">
        <f t="shared" si="0"/>
        <v>1.382488479262679</v>
      </c>
      <c r="K21" s="9" t="s">
        <v>4</v>
      </c>
      <c r="L21" s="18">
        <f t="shared" si="1"/>
        <v>0.3</v>
      </c>
      <c r="M21" s="18"/>
      <c r="N21" s="18"/>
      <c r="O21" s="18"/>
      <c r="P21" s="18"/>
      <c r="Q21" s="18"/>
    </row>
    <row r="22" spans="2:17" ht="16.5" thickBot="1">
      <c r="B22" s="28">
        <v>4</v>
      </c>
      <c r="C22" s="48" t="s">
        <v>131</v>
      </c>
      <c r="D22" s="9">
        <v>2006</v>
      </c>
      <c r="E22" s="9" t="s">
        <v>24</v>
      </c>
      <c r="F22" s="9" t="s">
        <v>4</v>
      </c>
      <c r="G22" s="97"/>
      <c r="H22" s="52" t="s">
        <v>67</v>
      </c>
      <c r="I22" s="49">
        <f>I21</f>
        <v>1.3888888888888951E-2</v>
      </c>
      <c r="J22" s="12">
        <f t="shared" si="0"/>
        <v>1.382488479262679</v>
      </c>
      <c r="K22" s="9" t="s">
        <v>4</v>
      </c>
      <c r="L22" s="18">
        <f t="shared" si="1"/>
        <v>0.3</v>
      </c>
      <c r="M22" s="18"/>
      <c r="N22" s="18"/>
      <c r="O22" s="18"/>
      <c r="P22" s="18"/>
      <c r="Q22" s="18"/>
    </row>
    <row r="23" spans="2:17" ht="16.5" thickBot="1">
      <c r="B23" s="28">
        <v>5</v>
      </c>
      <c r="C23" s="48" t="s">
        <v>132</v>
      </c>
      <c r="D23" s="9">
        <v>2004</v>
      </c>
      <c r="E23" s="9" t="s">
        <v>24</v>
      </c>
      <c r="F23" s="9" t="s">
        <v>4</v>
      </c>
      <c r="G23" s="97"/>
      <c r="H23" s="52" t="s">
        <v>67</v>
      </c>
      <c r="I23" s="49">
        <f>I22</f>
        <v>1.3888888888888951E-2</v>
      </c>
      <c r="J23" s="12">
        <f t="shared" si="0"/>
        <v>1.382488479262679</v>
      </c>
      <c r="K23" s="9" t="s">
        <v>4</v>
      </c>
      <c r="L23" s="18">
        <f t="shared" si="1"/>
        <v>0.3</v>
      </c>
      <c r="M23" s="18"/>
      <c r="N23" s="18"/>
      <c r="O23" s="18"/>
      <c r="P23" s="18"/>
      <c r="Q23" s="18"/>
    </row>
    <row r="24" spans="2:17" ht="16.5" thickBot="1">
      <c r="B24" s="31">
        <v>6</v>
      </c>
      <c r="C24" s="50" t="s">
        <v>133</v>
      </c>
      <c r="D24" s="9">
        <v>2006</v>
      </c>
      <c r="E24" s="9" t="s">
        <v>24</v>
      </c>
      <c r="F24" s="9" t="s">
        <v>4</v>
      </c>
      <c r="G24" s="98"/>
      <c r="H24" s="52" t="s">
        <v>67</v>
      </c>
      <c r="I24" s="51">
        <f>I22</f>
        <v>1.3888888888888951E-2</v>
      </c>
      <c r="J24" s="12">
        <f t="shared" si="0"/>
        <v>1.382488479262679</v>
      </c>
      <c r="K24" s="9" t="s">
        <v>4</v>
      </c>
      <c r="L24" s="18">
        <f t="shared" si="1"/>
        <v>0.3</v>
      </c>
      <c r="M24" s="18"/>
      <c r="N24" s="18"/>
      <c r="O24" s="18"/>
      <c r="P24" s="18"/>
      <c r="Q24" s="18"/>
    </row>
    <row r="25" spans="2:17" ht="15.75" customHeight="1" thickBot="1">
      <c r="B25" s="26">
        <v>1</v>
      </c>
      <c r="C25" s="54" t="s">
        <v>92</v>
      </c>
      <c r="D25" s="55">
        <v>2007</v>
      </c>
      <c r="E25" s="9" t="s">
        <v>18</v>
      </c>
      <c r="F25" s="55" t="s">
        <v>58</v>
      </c>
      <c r="G25" s="89" t="s">
        <v>134</v>
      </c>
      <c r="H25" s="56" t="s">
        <v>89</v>
      </c>
      <c r="I25" s="53">
        <f>'[1]ІІ середні'!W8</f>
        <v>1.5462962962962961E-2</v>
      </c>
      <c r="J25" s="12">
        <f t="shared" si="0"/>
        <v>1.5391705069124422</v>
      </c>
      <c r="K25" s="22"/>
      <c r="L25" s="18">
        <f t="shared" si="1"/>
        <v>0.1</v>
      </c>
      <c r="M25" s="18"/>
      <c r="N25" s="18">
        <f>SUM(L25:L30)/6*4</f>
        <v>0.66666666666666663</v>
      </c>
      <c r="O25" s="18"/>
      <c r="P25" s="18"/>
      <c r="Q25" s="18"/>
    </row>
    <row r="26" spans="2:17" ht="16.5" thickBot="1">
      <c r="B26" s="28">
        <v>2</v>
      </c>
      <c r="C26" s="56" t="s">
        <v>91</v>
      </c>
      <c r="D26" s="55">
        <v>2007</v>
      </c>
      <c r="E26" s="9" t="s">
        <v>24</v>
      </c>
      <c r="F26" s="55" t="s">
        <v>58</v>
      </c>
      <c r="G26" s="90"/>
      <c r="H26" s="56" t="s">
        <v>89</v>
      </c>
      <c r="I26" s="49">
        <f>I25</f>
        <v>1.5462962962962961E-2</v>
      </c>
      <c r="J26" s="12">
        <f t="shared" si="0"/>
        <v>1.5391705069124422</v>
      </c>
      <c r="K26" s="22"/>
      <c r="L26" s="18">
        <f t="shared" si="1"/>
        <v>0.1</v>
      </c>
      <c r="M26" s="18"/>
      <c r="N26" s="18"/>
      <c r="O26" s="18"/>
      <c r="P26" s="18"/>
      <c r="Q26" s="18"/>
    </row>
    <row r="27" spans="2:17" ht="16.5" thickBot="1">
      <c r="B27" s="28">
        <v>3</v>
      </c>
      <c r="C27" s="56" t="s">
        <v>90</v>
      </c>
      <c r="D27" s="55">
        <v>2006</v>
      </c>
      <c r="E27" s="9" t="s">
        <v>18</v>
      </c>
      <c r="F27" s="55" t="s">
        <v>58</v>
      </c>
      <c r="G27" s="90"/>
      <c r="H27" s="56" t="s">
        <v>89</v>
      </c>
      <c r="I27" s="49">
        <f>I26</f>
        <v>1.5462962962962961E-2</v>
      </c>
      <c r="J27" s="12">
        <f t="shared" si="0"/>
        <v>1.5391705069124422</v>
      </c>
      <c r="K27" s="22"/>
      <c r="L27" s="18">
        <f t="shared" si="1"/>
        <v>0.1</v>
      </c>
      <c r="M27" s="18"/>
      <c r="N27" s="18"/>
      <c r="O27" s="18"/>
      <c r="P27" s="18"/>
      <c r="Q27" s="18"/>
    </row>
    <row r="28" spans="2:17" ht="16.5" thickBot="1">
      <c r="B28" s="28">
        <v>4</v>
      </c>
      <c r="C28" s="56" t="s">
        <v>135</v>
      </c>
      <c r="D28" s="55">
        <v>2006</v>
      </c>
      <c r="E28" s="9" t="s">
        <v>18</v>
      </c>
      <c r="F28" s="55" t="s">
        <v>4</v>
      </c>
      <c r="G28" s="90"/>
      <c r="H28" s="56" t="s">
        <v>89</v>
      </c>
      <c r="I28" s="49">
        <f>I27</f>
        <v>1.5462962962962961E-2</v>
      </c>
      <c r="J28" s="12">
        <f t="shared" si="0"/>
        <v>1.5391705069124422</v>
      </c>
      <c r="K28" s="22"/>
      <c r="L28" s="18">
        <f t="shared" si="1"/>
        <v>0.3</v>
      </c>
      <c r="M28" s="18"/>
      <c r="N28" s="18"/>
      <c r="O28" s="18"/>
      <c r="P28" s="18"/>
      <c r="Q28" s="18"/>
    </row>
    <row r="29" spans="2:17" ht="16.5" thickBot="1">
      <c r="B29" s="28">
        <v>5</v>
      </c>
      <c r="C29" s="56" t="s">
        <v>94</v>
      </c>
      <c r="D29" s="55">
        <v>2008</v>
      </c>
      <c r="E29" s="9" t="s">
        <v>18</v>
      </c>
      <c r="F29" s="55" t="s">
        <v>58</v>
      </c>
      <c r="G29" s="90"/>
      <c r="H29" s="56" t="s">
        <v>89</v>
      </c>
      <c r="I29" s="49">
        <f>I28</f>
        <v>1.5462962962962961E-2</v>
      </c>
      <c r="J29" s="12">
        <f t="shared" si="0"/>
        <v>1.5391705069124422</v>
      </c>
      <c r="K29" s="22"/>
      <c r="L29" s="18">
        <f t="shared" si="1"/>
        <v>0.1</v>
      </c>
      <c r="M29" s="18"/>
      <c r="N29" s="18"/>
      <c r="O29" s="18"/>
      <c r="P29" s="18"/>
      <c r="Q29" s="18"/>
    </row>
    <row r="30" spans="2:17" ht="16.5" thickBot="1">
      <c r="B30" s="31">
        <v>6</v>
      </c>
      <c r="C30" s="57" t="s">
        <v>136</v>
      </c>
      <c r="D30" s="55">
        <v>2007</v>
      </c>
      <c r="E30" s="9" t="s">
        <v>18</v>
      </c>
      <c r="F30" s="55" t="s">
        <v>4</v>
      </c>
      <c r="G30" s="91"/>
      <c r="H30" s="56" t="s">
        <v>89</v>
      </c>
      <c r="I30" s="51">
        <f>I29</f>
        <v>1.5462962962962961E-2</v>
      </c>
      <c r="J30" s="12">
        <f t="shared" si="0"/>
        <v>1.5391705069124422</v>
      </c>
      <c r="K30" s="22"/>
      <c r="L30" s="18">
        <f t="shared" si="1"/>
        <v>0.3</v>
      </c>
      <c r="M30" s="18"/>
      <c r="N30" s="18"/>
      <c r="O30" s="18"/>
      <c r="P30" s="18"/>
      <c r="Q30" s="18"/>
    </row>
    <row r="31" spans="2:17" ht="16.5" customHeight="1" thickBot="1">
      <c r="B31" s="26">
        <v>1</v>
      </c>
      <c r="C31" s="54" t="s">
        <v>137</v>
      </c>
      <c r="D31" s="55">
        <v>2005</v>
      </c>
      <c r="E31" s="55" t="s">
        <v>18</v>
      </c>
      <c r="F31" s="55" t="s">
        <v>3</v>
      </c>
      <c r="G31" s="102" t="s">
        <v>103</v>
      </c>
      <c r="H31" s="54" t="s">
        <v>104</v>
      </c>
      <c r="I31" s="53">
        <f>'[1]ІІ середні'!W9</f>
        <v>3.2847222222222264E-2</v>
      </c>
      <c r="J31" s="12">
        <f t="shared" si="0"/>
        <v>3.2695852534562255</v>
      </c>
      <c r="K31" s="22"/>
      <c r="L31" s="18">
        <f t="shared" si="1"/>
        <v>1</v>
      </c>
      <c r="M31" s="18"/>
      <c r="N31" s="18">
        <f>SUM(L31:L36)/6*4</f>
        <v>6.666666666666667</v>
      </c>
      <c r="O31" s="18"/>
      <c r="P31" s="18"/>
      <c r="Q31" s="18"/>
    </row>
    <row r="32" spans="2:17" ht="16.5" thickBot="1">
      <c r="B32" s="28">
        <v>2</v>
      </c>
      <c r="C32" s="56" t="s">
        <v>138</v>
      </c>
      <c r="D32" s="55">
        <v>2004</v>
      </c>
      <c r="E32" s="55" t="s">
        <v>24</v>
      </c>
      <c r="F32" s="55" t="s">
        <v>31</v>
      </c>
      <c r="G32" s="103"/>
      <c r="H32" s="54" t="s">
        <v>104</v>
      </c>
      <c r="I32" s="49">
        <f>I31</f>
        <v>3.2847222222222264E-2</v>
      </c>
      <c r="J32" s="12">
        <f t="shared" si="0"/>
        <v>3.2695852534562255</v>
      </c>
      <c r="K32" s="9"/>
      <c r="L32" s="18">
        <f t="shared" si="1"/>
        <v>3</v>
      </c>
      <c r="M32" s="18"/>
      <c r="N32" s="18"/>
      <c r="O32" s="18"/>
      <c r="P32" s="18"/>
      <c r="Q32" s="18"/>
    </row>
    <row r="33" spans="2:17" ht="16.5" thickBot="1">
      <c r="B33" s="28">
        <v>3</v>
      </c>
      <c r="C33" s="56" t="s">
        <v>139</v>
      </c>
      <c r="D33" s="55">
        <v>2005</v>
      </c>
      <c r="E33" s="55" t="s">
        <v>18</v>
      </c>
      <c r="F33" s="55" t="s">
        <v>31</v>
      </c>
      <c r="G33" s="103"/>
      <c r="H33" s="54" t="s">
        <v>104</v>
      </c>
      <c r="I33" s="49">
        <f>I32</f>
        <v>3.2847222222222264E-2</v>
      </c>
      <c r="J33" s="12">
        <f t="shared" si="0"/>
        <v>3.2695852534562255</v>
      </c>
      <c r="K33" s="9"/>
      <c r="L33" s="18">
        <f t="shared" si="1"/>
        <v>3</v>
      </c>
      <c r="M33" s="18"/>
      <c r="N33" s="18"/>
      <c r="O33" s="18"/>
      <c r="P33" s="18"/>
      <c r="Q33" s="18"/>
    </row>
    <row r="34" spans="2:17" ht="16.5" thickBot="1">
      <c r="B34" s="28">
        <v>4</v>
      </c>
      <c r="C34" s="56" t="s">
        <v>140</v>
      </c>
      <c r="D34" s="55">
        <v>2006</v>
      </c>
      <c r="E34" s="55" t="s">
        <v>18</v>
      </c>
      <c r="F34" s="55" t="s">
        <v>40</v>
      </c>
      <c r="G34" s="103"/>
      <c r="H34" s="54" t="s">
        <v>104</v>
      </c>
      <c r="I34" s="49">
        <f>I33</f>
        <v>3.2847222222222264E-2</v>
      </c>
      <c r="J34" s="12">
        <f t="shared" si="0"/>
        <v>3.2695852534562255</v>
      </c>
      <c r="K34" s="9"/>
      <c r="L34" s="18">
        <f t="shared" si="1"/>
        <v>1</v>
      </c>
      <c r="M34" s="18"/>
      <c r="N34" s="18"/>
      <c r="O34" s="18"/>
      <c r="P34" s="18"/>
      <c r="Q34" s="18"/>
    </row>
    <row r="35" spans="2:17" ht="16.5" thickBot="1">
      <c r="B35" s="28">
        <v>5</v>
      </c>
      <c r="C35" s="56" t="s">
        <v>109</v>
      </c>
      <c r="D35" s="55">
        <v>2006</v>
      </c>
      <c r="E35" s="55" t="s">
        <v>18</v>
      </c>
      <c r="F35" s="55" t="s">
        <v>3</v>
      </c>
      <c r="G35" s="103"/>
      <c r="H35" s="54" t="s">
        <v>104</v>
      </c>
      <c r="I35" s="49">
        <f>I34</f>
        <v>3.2847222222222264E-2</v>
      </c>
      <c r="J35" s="12">
        <f t="shared" si="0"/>
        <v>3.2695852534562255</v>
      </c>
      <c r="K35" s="9"/>
      <c r="L35" s="18">
        <f t="shared" si="1"/>
        <v>1</v>
      </c>
      <c r="M35" s="18"/>
      <c r="N35" s="18"/>
      <c r="O35" s="18"/>
      <c r="P35" s="18"/>
      <c r="Q35" s="18"/>
    </row>
    <row r="36" spans="2:17" ht="16.5" thickBot="1">
      <c r="B36" s="31">
        <v>6</v>
      </c>
      <c r="C36" s="57" t="s">
        <v>141</v>
      </c>
      <c r="D36" s="55">
        <v>2005</v>
      </c>
      <c r="E36" s="55" t="s">
        <v>18</v>
      </c>
      <c r="F36" s="55" t="s">
        <v>3</v>
      </c>
      <c r="G36" s="104"/>
      <c r="H36" s="54" t="s">
        <v>104</v>
      </c>
      <c r="I36" s="51">
        <f>I35</f>
        <v>3.2847222222222264E-2</v>
      </c>
      <c r="J36" s="12">
        <f t="shared" si="0"/>
        <v>3.2695852534562255</v>
      </c>
      <c r="K36" s="19"/>
      <c r="L36" s="18">
        <f t="shared" si="1"/>
        <v>1</v>
      </c>
      <c r="M36" s="18"/>
      <c r="N36" s="18"/>
      <c r="O36" s="18"/>
      <c r="P36" s="18"/>
      <c r="Q36" s="18"/>
    </row>
    <row r="37" spans="2:17" ht="16.5" customHeight="1" thickBot="1">
      <c r="B37" s="26">
        <v>1</v>
      </c>
      <c r="C37" s="52" t="s">
        <v>142</v>
      </c>
      <c r="D37" s="9">
        <v>2006</v>
      </c>
      <c r="E37" s="9" t="s">
        <v>18</v>
      </c>
      <c r="F37" s="9" t="s">
        <v>4</v>
      </c>
      <c r="G37" s="71" t="s">
        <v>143</v>
      </c>
      <c r="H37" s="52" t="s">
        <v>64</v>
      </c>
      <c r="I37" s="53">
        <f>'[1]ІІ середні'!W15</f>
        <v>3.645833333333328E-2</v>
      </c>
      <c r="J37" s="12">
        <f t="shared" si="0"/>
        <v>3.6290322580645107</v>
      </c>
      <c r="K37" s="22"/>
      <c r="L37" s="18">
        <f t="shared" si="1"/>
        <v>0.3</v>
      </c>
      <c r="M37" s="18"/>
      <c r="N37" s="18">
        <f>SUM(L37:L42)/6*4</f>
        <v>1.2</v>
      </c>
      <c r="O37" s="18"/>
      <c r="P37" s="18"/>
      <c r="Q37" s="18"/>
    </row>
    <row r="38" spans="2:17" ht="16.5" thickBot="1">
      <c r="B38" s="28">
        <v>2</v>
      </c>
      <c r="C38" s="48" t="s">
        <v>144</v>
      </c>
      <c r="D38" s="9">
        <v>2006</v>
      </c>
      <c r="E38" s="9" t="s">
        <v>18</v>
      </c>
      <c r="F38" s="9" t="s">
        <v>4</v>
      </c>
      <c r="G38" s="72"/>
      <c r="H38" s="52" t="s">
        <v>64</v>
      </c>
      <c r="I38" s="49">
        <f>I37</f>
        <v>3.645833333333328E-2</v>
      </c>
      <c r="J38" s="12">
        <f t="shared" si="0"/>
        <v>3.6290322580645107</v>
      </c>
      <c r="K38" s="9"/>
      <c r="L38" s="18">
        <f t="shared" si="1"/>
        <v>0.3</v>
      </c>
      <c r="M38" s="18"/>
      <c r="N38" s="18"/>
      <c r="O38" s="18"/>
      <c r="P38" s="18"/>
      <c r="Q38" s="18"/>
    </row>
    <row r="39" spans="2:17" ht="16.5" thickBot="1">
      <c r="B39" s="28">
        <v>3</v>
      </c>
      <c r="C39" s="48" t="s">
        <v>145</v>
      </c>
      <c r="D39" s="9">
        <v>2007</v>
      </c>
      <c r="E39" s="9" t="s">
        <v>18</v>
      </c>
      <c r="F39" s="9" t="s">
        <v>4</v>
      </c>
      <c r="G39" s="72"/>
      <c r="H39" s="52" t="s">
        <v>64</v>
      </c>
      <c r="I39" s="49">
        <f>I38</f>
        <v>3.645833333333328E-2</v>
      </c>
      <c r="J39" s="12">
        <f t="shared" si="0"/>
        <v>3.6290322580645107</v>
      </c>
      <c r="K39" s="9"/>
      <c r="L39" s="18">
        <f t="shared" si="1"/>
        <v>0.3</v>
      </c>
      <c r="M39" s="18"/>
      <c r="N39" s="18"/>
      <c r="O39" s="18"/>
      <c r="P39" s="18"/>
      <c r="Q39" s="18"/>
    </row>
    <row r="40" spans="2:17" ht="16.5" thickBot="1">
      <c r="B40" s="28">
        <v>4</v>
      </c>
      <c r="C40" s="48" t="s">
        <v>146</v>
      </c>
      <c r="D40" s="9">
        <v>2006</v>
      </c>
      <c r="E40" s="9" t="s">
        <v>18</v>
      </c>
      <c r="F40" s="9" t="s">
        <v>4</v>
      </c>
      <c r="G40" s="72"/>
      <c r="H40" s="52" t="s">
        <v>64</v>
      </c>
      <c r="I40" s="49">
        <f>I39</f>
        <v>3.645833333333328E-2</v>
      </c>
      <c r="J40" s="12">
        <f t="shared" si="0"/>
        <v>3.6290322580645107</v>
      </c>
      <c r="K40" s="9"/>
      <c r="L40" s="18">
        <f t="shared" si="1"/>
        <v>0.3</v>
      </c>
      <c r="M40" s="18"/>
      <c r="N40" s="18"/>
      <c r="O40" s="18"/>
      <c r="P40" s="18"/>
      <c r="Q40" s="18"/>
    </row>
    <row r="41" spans="2:17" ht="16.5" thickBot="1">
      <c r="B41" s="28">
        <v>5</v>
      </c>
      <c r="C41" s="48" t="s">
        <v>147</v>
      </c>
      <c r="D41" s="9">
        <v>2006</v>
      </c>
      <c r="E41" s="9" t="s">
        <v>18</v>
      </c>
      <c r="F41" s="9" t="s">
        <v>4</v>
      </c>
      <c r="G41" s="72"/>
      <c r="H41" s="52" t="s">
        <v>64</v>
      </c>
      <c r="I41" s="49">
        <f>I40</f>
        <v>3.645833333333328E-2</v>
      </c>
      <c r="J41" s="12">
        <f t="shared" si="0"/>
        <v>3.6290322580645107</v>
      </c>
      <c r="K41" s="9"/>
      <c r="L41" s="18">
        <f t="shared" si="1"/>
        <v>0.3</v>
      </c>
      <c r="M41" s="18"/>
      <c r="N41" s="18"/>
      <c r="O41" s="18"/>
      <c r="P41" s="18"/>
      <c r="Q41" s="18"/>
    </row>
    <row r="42" spans="2:17" ht="16.5" thickBot="1">
      <c r="B42" s="31">
        <v>6</v>
      </c>
      <c r="C42" s="50" t="s">
        <v>148</v>
      </c>
      <c r="D42" s="9">
        <v>2006</v>
      </c>
      <c r="E42" s="9" t="s">
        <v>24</v>
      </c>
      <c r="F42" s="9" t="s">
        <v>4</v>
      </c>
      <c r="G42" s="73"/>
      <c r="H42" s="52" t="s">
        <v>64</v>
      </c>
      <c r="I42" s="51">
        <f>I41</f>
        <v>3.645833333333328E-2</v>
      </c>
      <c r="J42" s="12">
        <f t="shared" si="0"/>
        <v>3.6290322580645107</v>
      </c>
      <c r="K42" s="19"/>
      <c r="L42" s="18">
        <f t="shared" si="1"/>
        <v>0.3</v>
      </c>
      <c r="M42" s="18"/>
      <c r="N42" s="18"/>
      <c r="O42" s="18"/>
      <c r="P42" s="18"/>
      <c r="Q42" s="18"/>
    </row>
    <row r="43" spans="2:17" ht="15.75" customHeight="1" thickBot="1">
      <c r="B43" s="26">
        <v>1</v>
      </c>
      <c r="C43" s="52" t="s">
        <v>149</v>
      </c>
      <c r="D43" s="22">
        <v>2005</v>
      </c>
      <c r="E43" s="22" t="s">
        <v>24</v>
      </c>
      <c r="F43" s="22" t="s">
        <v>3</v>
      </c>
      <c r="G43" s="71" t="s">
        <v>150</v>
      </c>
      <c r="H43" s="58" t="s">
        <v>39</v>
      </c>
      <c r="I43" s="53">
        <f>'[1]ІІ середні'!W10</f>
        <v>3.8541666666666613E-2</v>
      </c>
      <c r="J43" s="12">
        <f t="shared" si="0"/>
        <v>3.8364055299539119</v>
      </c>
      <c r="K43" s="22"/>
      <c r="L43" s="18">
        <f t="shared" si="1"/>
        <v>1</v>
      </c>
      <c r="M43" s="18"/>
      <c r="N43" s="18">
        <f>SUM(L43:L48)/6*4</f>
        <v>4</v>
      </c>
      <c r="O43" s="18"/>
      <c r="P43" s="18"/>
      <c r="Q43" s="18"/>
    </row>
    <row r="44" spans="2:17" ht="16.5" thickBot="1">
      <c r="B44" s="28">
        <v>2</v>
      </c>
      <c r="C44" s="48" t="s">
        <v>151</v>
      </c>
      <c r="D44" s="9">
        <v>2004</v>
      </c>
      <c r="E44" s="9" t="s">
        <v>24</v>
      </c>
      <c r="F44" s="9" t="s">
        <v>3</v>
      </c>
      <c r="G44" s="72"/>
      <c r="H44" s="58" t="s">
        <v>39</v>
      </c>
      <c r="I44" s="49">
        <f>I43</f>
        <v>3.8541666666666613E-2</v>
      </c>
      <c r="J44" s="12">
        <f t="shared" si="0"/>
        <v>3.8364055299539119</v>
      </c>
      <c r="K44" s="9"/>
      <c r="L44" s="18">
        <f t="shared" si="1"/>
        <v>1</v>
      </c>
      <c r="M44" s="18"/>
      <c r="N44" s="18"/>
      <c r="O44" s="18"/>
      <c r="P44" s="18"/>
      <c r="Q44" s="18"/>
    </row>
    <row r="45" spans="2:17" ht="16.5" thickBot="1">
      <c r="B45" s="28">
        <v>3</v>
      </c>
      <c r="C45" s="48" t="s">
        <v>152</v>
      </c>
      <c r="D45" s="9">
        <v>2004</v>
      </c>
      <c r="E45" s="9" t="s">
        <v>24</v>
      </c>
      <c r="F45" s="9" t="s">
        <v>3</v>
      </c>
      <c r="G45" s="72"/>
      <c r="H45" s="58" t="s">
        <v>39</v>
      </c>
      <c r="I45" s="49">
        <f>I44</f>
        <v>3.8541666666666613E-2</v>
      </c>
      <c r="J45" s="12">
        <f t="shared" si="0"/>
        <v>3.8364055299539119</v>
      </c>
      <c r="K45" s="9"/>
      <c r="L45" s="18">
        <f t="shared" si="1"/>
        <v>1</v>
      </c>
      <c r="M45" s="18"/>
      <c r="N45" s="18"/>
      <c r="O45" s="18"/>
      <c r="P45" s="18"/>
      <c r="Q45" s="18"/>
    </row>
    <row r="46" spans="2:17" ht="16.5" thickBot="1">
      <c r="B46" s="28">
        <v>4</v>
      </c>
      <c r="C46" s="48" t="s">
        <v>153</v>
      </c>
      <c r="D46" s="9">
        <v>2005</v>
      </c>
      <c r="E46" s="9" t="s">
        <v>18</v>
      </c>
      <c r="F46" s="9" t="s">
        <v>3</v>
      </c>
      <c r="G46" s="72"/>
      <c r="H46" s="58" t="s">
        <v>39</v>
      </c>
      <c r="I46" s="49">
        <f>I45</f>
        <v>3.8541666666666613E-2</v>
      </c>
      <c r="J46" s="12">
        <f t="shared" si="0"/>
        <v>3.8364055299539119</v>
      </c>
      <c r="K46" s="9"/>
      <c r="L46" s="18">
        <f t="shared" si="1"/>
        <v>1</v>
      </c>
      <c r="M46" s="18"/>
      <c r="N46" s="18"/>
      <c r="O46" s="18"/>
      <c r="P46" s="18"/>
      <c r="Q46" s="18"/>
    </row>
    <row r="47" spans="2:17" ht="16.5" thickBot="1">
      <c r="B47" s="28">
        <v>5</v>
      </c>
      <c r="C47" s="48" t="s">
        <v>154</v>
      </c>
      <c r="D47" s="9">
        <v>2004</v>
      </c>
      <c r="E47" s="9" t="s">
        <v>18</v>
      </c>
      <c r="F47" s="9" t="s">
        <v>3</v>
      </c>
      <c r="G47" s="72"/>
      <c r="H47" s="58" t="s">
        <v>39</v>
      </c>
      <c r="I47" s="49">
        <f>I46</f>
        <v>3.8541666666666613E-2</v>
      </c>
      <c r="J47" s="12">
        <f t="shared" si="0"/>
        <v>3.8364055299539119</v>
      </c>
      <c r="K47" s="9"/>
      <c r="L47" s="18">
        <f t="shared" si="1"/>
        <v>1</v>
      </c>
      <c r="M47" s="18"/>
      <c r="N47" s="18"/>
      <c r="O47" s="18"/>
      <c r="P47" s="18"/>
      <c r="Q47" s="18"/>
    </row>
    <row r="48" spans="2:17" ht="16.5" thickBot="1">
      <c r="B48" s="31">
        <v>6</v>
      </c>
      <c r="C48" s="50" t="s">
        <v>155</v>
      </c>
      <c r="D48" s="19">
        <v>2005</v>
      </c>
      <c r="E48" s="19" t="s">
        <v>24</v>
      </c>
      <c r="F48" s="19" t="s">
        <v>3</v>
      </c>
      <c r="G48" s="73"/>
      <c r="H48" s="58" t="s">
        <v>39</v>
      </c>
      <c r="I48" s="51">
        <f>I47</f>
        <v>3.8541666666666613E-2</v>
      </c>
      <c r="J48" s="12">
        <f t="shared" si="0"/>
        <v>3.8364055299539119</v>
      </c>
      <c r="K48" s="19"/>
      <c r="L48" s="18">
        <f t="shared" si="1"/>
        <v>1</v>
      </c>
      <c r="M48" s="18"/>
      <c r="N48" s="18"/>
      <c r="O48" s="18"/>
      <c r="P48" s="18"/>
      <c r="Q48" s="18"/>
    </row>
    <row r="49" spans="2:17" ht="15.75" customHeight="1" thickBot="1">
      <c r="B49" s="26">
        <v>1</v>
      </c>
      <c r="C49" s="52" t="s">
        <v>230</v>
      </c>
      <c r="D49" s="22">
        <v>2007</v>
      </c>
      <c r="E49" s="9" t="s">
        <v>24</v>
      </c>
      <c r="F49" s="22" t="s">
        <v>40</v>
      </c>
      <c r="G49" s="105">
        <v>130</v>
      </c>
      <c r="H49" s="58" t="s">
        <v>156</v>
      </c>
      <c r="I49" s="53">
        <f>'[1]ІІ середні'!W14</f>
        <v>5.0000000000000058E-2</v>
      </c>
      <c r="J49" s="12">
        <f t="shared" si="0"/>
        <v>4.9769585253456281</v>
      </c>
      <c r="K49" s="22"/>
      <c r="L49" s="18">
        <f t="shared" si="1"/>
        <v>1</v>
      </c>
      <c r="M49" s="18"/>
      <c r="N49" s="18"/>
      <c r="O49" s="18"/>
      <c r="P49" s="18"/>
      <c r="Q49" s="18"/>
    </row>
    <row r="50" spans="2:17" ht="16.5" thickBot="1">
      <c r="B50" s="28">
        <v>2</v>
      </c>
      <c r="C50" s="48" t="s">
        <v>231</v>
      </c>
      <c r="D50" s="9">
        <v>2007</v>
      </c>
      <c r="E50" s="9" t="s">
        <v>18</v>
      </c>
      <c r="F50" s="9" t="s">
        <v>3</v>
      </c>
      <c r="G50" s="106"/>
      <c r="H50" s="58" t="s">
        <v>156</v>
      </c>
      <c r="I50" s="49">
        <f>I49</f>
        <v>5.0000000000000058E-2</v>
      </c>
      <c r="J50" s="12">
        <f t="shared" si="0"/>
        <v>4.9769585253456281</v>
      </c>
      <c r="K50" s="9"/>
      <c r="L50" s="18">
        <f t="shared" si="1"/>
        <v>1</v>
      </c>
      <c r="M50" s="18"/>
      <c r="N50" s="18"/>
      <c r="O50" s="18"/>
      <c r="P50" s="18"/>
      <c r="Q50" s="18"/>
    </row>
    <row r="51" spans="2:17" ht="16.5" thickBot="1">
      <c r="B51" s="28">
        <v>3</v>
      </c>
      <c r="C51" s="48" t="s">
        <v>232</v>
      </c>
      <c r="D51" s="9">
        <v>2008</v>
      </c>
      <c r="E51" s="9" t="s">
        <v>18</v>
      </c>
      <c r="F51" s="9" t="s">
        <v>4</v>
      </c>
      <c r="G51" s="106"/>
      <c r="H51" s="58" t="s">
        <v>156</v>
      </c>
      <c r="I51" s="49">
        <f>I50</f>
        <v>5.0000000000000058E-2</v>
      </c>
      <c r="J51" s="12">
        <f t="shared" si="0"/>
        <v>4.9769585253456281</v>
      </c>
      <c r="K51" s="9"/>
      <c r="L51" s="18">
        <f t="shared" si="1"/>
        <v>0.3</v>
      </c>
      <c r="M51" s="18"/>
      <c r="N51" s="18"/>
      <c r="O51" s="18"/>
      <c r="P51" s="18"/>
      <c r="Q51" s="18"/>
    </row>
    <row r="52" spans="2:17" ht="16.5" thickBot="1">
      <c r="B52" s="28">
        <v>4</v>
      </c>
      <c r="C52" s="48" t="s">
        <v>233</v>
      </c>
      <c r="D52" s="9">
        <v>2006</v>
      </c>
      <c r="E52" s="9" t="s">
        <v>18</v>
      </c>
      <c r="F52" s="9" t="s">
        <v>4</v>
      </c>
      <c r="G52" s="106"/>
      <c r="H52" s="58" t="s">
        <v>156</v>
      </c>
      <c r="I52" s="49">
        <f>I51</f>
        <v>5.0000000000000058E-2</v>
      </c>
      <c r="J52" s="12">
        <f t="shared" si="0"/>
        <v>4.9769585253456281</v>
      </c>
      <c r="K52" s="9"/>
      <c r="L52" s="18">
        <f t="shared" si="1"/>
        <v>0.3</v>
      </c>
      <c r="M52" s="18"/>
      <c r="N52" s="18"/>
      <c r="O52" s="18"/>
      <c r="P52" s="18"/>
      <c r="Q52" s="18"/>
    </row>
    <row r="53" spans="2:17" ht="16.5" thickBot="1">
      <c r="B53" s="28">
        <v>5</v>
      </c>
      <c r="C53" s="48" t="s">
        <v>234</v>
      </c>
      <c r="D53" s="9">
        <v>2008</v>
      </c>
      <c r="E53" s="9" t="s">
        <v>18</v>
      </c>
      <c r="F53" s="9" t="s">
        <v>58</v>
      </c>
      <c r="G53" s="106"/>
      <c r="H53" s="58" t="s">
        <v>156</v>
      </c>
      <c r="I53" s="49">
        <f>I52</f>
        <v>5.0000000000000058E-2</v>
      </c>
      <c r="J53" s="12">
        <f t="shared" si="0"/>
        <v>4.9769585253456281</v>
      </c>
      <c r="K53" s="9"/>
      <c r="L53" s="18">
        <f t="shared" si="1"/>
        <v>0.1</v>
      </c>
      <c r="M53" s="18"/>
      <c r="N53" s="18"/>
      <c r="O53" s="18"/>
      <c r="P53" s="18"/>
      <c r="Q53" s="18"/>
    </row>
    <row r="54" spans="2:17" ht="16.5" thickBot="1">
      <c r="B54" s="31">
        <v>6</v>
      </c>
      <c r="C54" s="50" t="s">
        <v>235</v>
      </c>
      <c r="D54" s="19">
        <v>2008</v>
      </c>
      <c r="E54" s="9" t="s">
        <v>24</v>
      </c>
      <c r="F54" s="19" t="s">
        <v>4</v>
      </c>
      <c r="G54" s="107"/>
      <c r="H54" s="58" t="s">
        <v>156</v>
      </c>
      <c r="I54" s="51">
        <f>I53</f>
        <v>5.0000000000000058E-2</v>
      </c>
      <c r="J54" s="12">
        <f t="shared" si="0"/>
        <v>4.9769585253456281</v>
      </c>
      <c r="K54" s="19"/>
      <c r="L54" s="18">
        <f t="shared" si="1"/>
        <v>0.3</v>
      </c>
      <c r="M54" s="18"/>
      <c r="N54" s="18"/>
      <c r="O54" s="18"/>
      <c r="P54" s="18"/>
      <c r="Q54" s="18"/>
    </row>
    <row r="55" spans="2:17" ht="16.5" thickBot="1">
      <c r="B55" s="26">
        <v>1</v>
      </c>
      <c r="C55" s="52" t="s">
        <v>157</v>
      </c>
      <c r="D55" s="9">
        <v>2004</v>
      </c>
      <c r="E55" s="9" t="s">
        <v>24</v>
      </c>
      <c r="F55" s="9" t="s">
        <v>4</v>
      </c>
      <c r="G55" s="108">
        <v>298</v>
      </c>
      <c r="H55" s="52" t="s">
        <v>158</v>
      </c>
      <c r="I55" s="53">
        <f>'[1]ІІ середні'!W11</f>
        <v>5.3472222222222227E-2</v>
      </c>
      <c r="J55" s="12">
        <f t="shared" si="0"/>
        <v>5.3225806451612909</v>
      </c>
      <c r="K55" s="22"/>
    </row>
    <row r="56" spans="2:17" ht="16.5" thickBot="1">
      <c r="B56" s="28">
        <v>2</v>
      </c>
      <c r="C56" s="48" t="s">
        <v>159</v>
      </c>
      <c r="D56" s="9">
        <v>2004</v>
      </c>
      <c r="E56" s="9" t="s">
        <v>18</v>
      </c>
      <c r="F56" s="9" t="s">
        <v>4</v>
      </c>
      <c r="G56" s="100"/>
      <c r="H56" s="52" t="s">
        <v>158</v>
      </c>
      <c r="I56" s="49">
        <f>I55</f>
        <v>5.3472222222222227E-2</v>
      </c>
      <c r="J56" s="12">
        <f t="shared" si="0"/>
        <v>5.3225806451612909</v>
      </c>
      <c r="K56" s="9"/>
    </row>
    <row r="57" spans="2:17" ht="16.5" thickBot="1">
      <c r="B57" s="28">
        <v>3</v>
      </c>
      <c r="C57" s="48" t="s">
        <v>160</v>
      </c>
      <c r="D57" s="9">
        <v>2004</v>
      </c>
      <c r="E57" s="9" t="s">
        <v>18</v>
      </c>
      <c r="F57" s="9" t="s">
        <v>4</v>
      </c>
      <c r="G57" s="100"/>
      <c r="H57" s="52" t="s">
        <v>158</v>
      </c>
      <c r="I57" s="49">
        <f>I56</f>
        <v>5.3472222222222227E-2</v>
      </c>
      <c r="J57" s="12">
        <f t="shared" si="0"/>
        <v>5.3225806451612909</v>
      </c>
      <c r="K57" s="9"/>
    </row>
    <row r="58" spans="2:17" ht="16.5" thickBot="1">
      <c r="B58" s="28">
        <v>4</v>
      </c>
      <c r="C58" s="48" t="s">
        <v>161</v>
      </c>
      <c r="D58" s="9">
        <v>2004</v>
      </c>
      <c r="E58" s="9" t="s">
        <v>24</v>
      </c>
      <c r="F58" s="9" t="s">
        <v>4</v>
      </c>
      <c r="G58" s="100"/>
      <c r="H58" s="52" t="s">
        <v>158</v>
      </c>
      <c r="I58" s="49">
        <f>I57</f>
        <v>5.3472222222222227E-2</v>
      </c>
      <c r="J58" s="12">
        <f t="shared" si="0"/>
        <v>5.3225806451612909</v>
      </c>
      <c r="K58" s="9"/>
    </row>
    <row r="59" spans="2:17" ht="16.5" thickBot="1">
      <c r="B59" s="28">
        <v>5</v>
      </c>
      <c r="C59" s="48" t="s">
        <v>162</v>
      </c>
      <c r="D59" s="9">
        <v>2005</v>
      </c>
      <c r="E59" s="9" t="s">
        <v>24</v>
      </c>
      <c r="F59" s="9" t="s">
        <v>4</v>
      </c>
      <c r="G59" s="100"/>
      <c r="H59" s="52" t="s">
        <v>158</v>
      </c>
      <c r="I59" s="49">
        <f>I58</f>
        <v>5.3472222222222227E-2</v>
      </c>
      <c r="J59" s="12">
        <f t="shared" si="0"/>
        <v>5.3225806451612909</v>
      </c>
      <c r="K59" s="9"/>
    </row>
    <row r="60" spans="2:17" ht="16.5" thickBot="1">
      <c r="B60" s="31">
        <v>6</v>
      </c>
      <c r="C60" s="50" t="s">
        <v>163</v>
      </c>
      <c r="D60" s="9">
        <v>2005</v>
      </c>
      <c r="E60" s="9" t="s">
        <v>24</v>
      </c>
      <c r="F60" s="9" t="s">
        <v>3</v>
      </c>
      <c r="G60" s="109"/>
      <c r="H60" s="52" t="s">
        <v>158</v>
      </c>
      <c r="I60" s="51">
        <f>I59</f>
        <v>5.3472222222222227E-2</v>
      </c>
      <c r="J60" s="12">
        <f t="shared" si="0"/>
        <v>5.3225806451612909</v>
      </c>
      <c r="K60" s="19"/>
    </row>
  </sheetData>
  <mergeCells count="12">
    <mergeCell ref="G31:G36"/>
    <mergeCell ref="G37:G42"/>
    <mergeCell ref="G43:G48"/>
    <mergeCell ref="G49:G54"/>
    <mergeCell ref="G55:G60"/>
    <mergeCell ref="G25:G30"/>
    <mergeCell ref="C1:J1"/>
    <mergeCell ref="H2:I2"/>
    <mergeCell ref="B5:K5"/>
    <mergeCell ref="G13:G18"/>
    <mergeCell ref="G19:G24"/>
    <mergeCell ref="G7:G1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0"/>
  <sheetViews>
    <sheetView tabSelected="1" topLeftCell="C10" workbookViewId="0">
      <selection activeCell="M27" sqref="M27"/>
    </sheetView>
  </sheetViews>
  <sheetFormatPr defaultRowHeight="15.75"/>
  <cols>
    <col min="1" max="2" width="9.140625" style="3"/>
    <col min="3" max="3" width="31.42578125" style="3" customWidth="1"/>
    <col min="4" max="4" width="12.7109375" style="14" customWidth="1"/>
    <col min="5" max="6" width="9.42578125" style="14" customWidth="1"/>
    <col min="7" max="7" width="12.85546875" style="14" customWidth="1"/>
    <col min="8" max="8" width="29.140625" style="3" customWidth="1"/>
    <col min="9" max="9" width="15.28515625" style="61" customWidth="1"/>
    <col min="10" max="10" width="12.5703125" style="14" customWidth="1"/>
    <col min="11" max="16384" width="9.140625" style="3"/>
  </cols>
  <sheetData>
    <row r="1" spans="2:15">
      <c r="C1" s="62" t="s">
        <v>164</v>
      </c>
      <c r="D1" s="62"/>
      <c r="E1" s="62"/>
      <c r="F1" s="62"/>
      <c r="G1" s="62"/>
      <c r="H1" s="62"/>
      <c r="I1" s="62"/>
    </row>
    <row r="2" spans="2:15">
      <c r="H2" s="44" t="s">
        <v>118</v>
      </c>
      <c r="I2" s="45" t="s">
        <v>20</v>
      </c>
      <c r="J2" s="7">
        <v>1.08</v>
      </c>
    </row>
    <row r="3" spans="2:15">
      <c r="C3" s="4" t="s">
        <v>1</v>
      </c>
      <c r="D3" s="1">
        <v>125</v>
      </c>
      <c r="I3" s="45" t="s">
        <v>31</v>
      </c>
      <c r="J3" s="7">
        <v>1.26</v>
      </c>
    </row>
    <row r="4" spans="2:15">
      <c r="I4" s="45" t="s">
        <v>40</v>
      </c>
      <c r="J4" s="7">
        <v>1.62</v>
      </c>
    </row>
    <row r="5" spans="2:15" ht="33">
      <c r="B5" s="125" t="s">
        <v>165</v>
      </c>
      <c r="C5" s="125"/>
      <c r="D5" s="125"/>
      <c r="E5" s="125"/>
      <c r="F5" s="125"/>
      <c r="G5" s="125"/>
      <c r="H5" s="125"/>
      <c r="I5" s="125"/>
      <c r="J5" s="125"/>
    </row>
    <row r="6" spans="2:15" s="14" customFormat="1" ht="47.25">
      <c r="B6" s="9" t="s">
        <v>6</v>
      </c>
      <c r="C6" s="9" t="s">
        <v>7</v>
      </c>
      <c r="D6" s="10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17" t="s">
        <v>13</v>
      </c>
      <c r="J6" s="10" t="s">
        <v>16</v>
      </c>
      <c r="K6" s="13"/>
      <c r="L6" s="13"/>
      <c r="M6" s="13"/>
      <c r="N6" s="13"/>
      <c r="O6" s="13"/>
    </row>
    <row r="7" spans="2:15">
      <c r="B7" s="15">
        <v>1</v>
      </c>
      <c r="C7" s="56" t="s">
        <v>166</v>
      </c>
      <c r="D7" s="55">
        <v>2003</v>
      </c>
      <c r="E7" s="55" t="s">
        <v>24</v>
      </c>
      <c r="F7" s="55" t="s">
        <v>31</v>
      </c>
      <c r="G7" s="126" t="s">
        <v>167</v>
      </c>
      <c r="H7" s="15" t="s">
        <v>156</v>
      </c>
      <c r="I7" s="129">
        <v>1</v>
      </c>
      <c r="J7" s="9" t="s">
        <v>20</v>
      </c>
      <c r="K7" s="18">
        <f>IF($F7="МСУ",100,IF($F7="КМСУ",30,IF($F7="І",10,IF($F7="ІІ",3,IF($F7="ІІІ",1,IF($F7="І ю",1,IF($F7="ІІ ю",0.3,IF($F7="ІІІ ю",0.1,0))))))))</f>
        <v>3</v>
      </c>
      <c r="L7" s="18"/>
      <c r="M7" s="18">
        <f>SUM(K7:K12)/6*4</f>
        <v>26</v>
      </c>
      <c r="N7" s="18"/>
      <c r="O7" s="18"/>
    </row>
    <row r="8" spans="2:15">
      <c r="B8" s="15">
        <v>2</v>
      </c>
      <c r="C8" s="56" t="s">
        <v>168</v>
      </c>
      <c r="D8" s="55">
        <v>2003</v>
      </c>
      <c r="E8" s="55" t="s">
        <v>24</v>
      </c>
      <c r="F8" s="55" t="s">
        <v>20</v>
      </c>
      <c r="G8" s="127"/>
      <c r="H8" s="15" t="s">
        <v>156</v>
      </c>
      <c r="I8" s="114"/>
      <c r="J8" s="9" t="s">
        <v>20</v>
      </c>
      <c r="K8" s="18">
        <f t="shared" ref="K8:K42" si="0">IF($F8="МСУ",100,IF($F8="КМСУ",30,IF($F8="І",10,IF($F8="ІІ",3,IF($F8="ІІІ",1,IF($F8="І ю",1,IF($F8="ІІ ю",0.3,IF($F8="ІІІ ю",0.1,0))))))))</f>
        <v>10</v>
      </c>
      <c r="L8" s="18"/>
      <c r="M8" s="18"/>
      <c r="N8" s="18"/>
      <c r="O8" s="18"/>
    </row>
    <row r="9" spans="2:15">
      <c r="B9" s="15">
        <v>3</v>
      </c>
      <c r="C9" s="56" t="s">
        <v>169</v>
      </c>
      <c r="D9" s="55">
        <v>2003</v>
      </c>
      <c r="E9" s="55" t="s">
        <v>18</v>
      </c>
      <c r="F9" s="55" t="s">
        <v>20</v>
      </c>
      <c r="G9" s="127"/>
      <c r="H9" s="15" t="s">
        <v>156</v>
      </c>
      <c r="I9" s="114"/>
      <c r="J9" s="9" t="s">
        <v>20</v>
      </c>
      <c r="K9" s="18">
        <f t="shared" si="0"/>
        <v>10</v>
      </c>
      <c r="L9" s="18"/>
      <c r="M9" s="18"/>
      <c r="N9" s="18"/>
      <c r="O9" s="18"/>
    </row>
    <row r="10" spans="2:15" ht="16.5" thickBot="1">
      <c r="B10" s="15">
        <v>4</v>
      </c>
      <c r="C10" s="57" t="s">
        <v>170</v>
      </c>
      <c r="D10" s="59">
        <v>2003</v>
      </c>
      <c r="E10" s="59" t="s">
        <v>18</v>
      </c>
      <c r="F10" s="59" t="s">
        <v>31</v>
      </c>
      <c r="G10" s="127"/>
      <c r="H10" s="15" t="s">
        <v>156</v>
      </c>
      <c r="I10" s="114"/>
      <c r="J10" s="9" t="s">
        <v>20</v>
      </c>
      <c r="K10" s="18">
        <f t="shared" si="0"/>
        <v>3</v>
      </c>
      <c r="L10" s="18"/>
      <c r="M10" s="18"/>
      <c r="N10" s="18"/>
      <c r="O10" s="18"/>
    </row>
    <row r="11" spans="2:15">
      <c r="B11" s="15">
        <v>5</v>
      </c>
      <c r="C11" s="48" t="s">
        <v>236</v>
      </c>
      <c r="D11" s="9">
        <v>2005</v>
      </c>
      <c r="E11" s="9" t="s">
        <v>18</v>
      </c>
      <c r="F11" s="9" t="s">
        <v>20</v>
      </c>
      <c r="G11" s="127"/>
      <c r="H11" s="15" t="s">
        <v>156</v>
      </c>
      <c r="I11" s="114"/>
      <c r="J11" s="9" t="s">
        <v>20</v>
      </c>
      <c r="K11" s="18">
        <f t="shared" si="0"/>
        <v>10</v>
      </c>
      <c r="L11" s="18"/>
      <c r="M11" s="18"/>
      <c r="N11" s="18"/>
      <c r="O11" s="18"/>
    </row>
    <row r="12" spans="2:15" ht="16.5" thickBot="1">
      <c r="B12" s="20">
        <v>6</v>
      </c>
      <c r="C12" s="50" t="s">
        <v>237</v>
      </c>
      <c r="D12" s="9">
        <v>2005</v>
      </c>
      <c r="E12" s="9" t="s">
        <v>18</v>
      </c>
      <c r="F12" s="9" t="s">
        <v>31</v>
      </c>
      <c r="G12" s="128"/>
      <c r="H12" s="15" t="s">
        <v>156</v>
      </c>
      <c r="I12" s="115"/>
      <c r="J12" s="9" t="s">
        <v>20</v>
      </c>
      <c r="K12" s="18">
        <f t="shared" si="0"/>
        <v>3</v>
      </c>
      <c r="L12" s="18"/>
      <c r="M12" s="18"/>
      <c r="N12" s="18"/>
      <c r="O12" s="18"/>
    </row>
    <row r="13" spans="2:15" ht="16.5" thickBot="1">
      <c r="B13" s="23">
        <v>1</v>
      </c>
      <c r="C13" s="23" t="s">
        <v>171</v>
      </c>
      <c r="D13" s="9">
        <v>2004</v>
      </c>
      <c r="E13" s="9" t="s">
        <v>24</v>
      </c>
      <c r="F13" s="9" t="s">
        <v>31</v>
      </c>
      <c r="G13" s="130">
        <v>80</v>
      </c>
      <c r="H13" s="23" t="s">
        <v>172</v>
      </c>
      <c r="I13" s="113">
        <v>1.02</v>
      </c>
      <c r="J13" s="9" t="s">
        <v>20</v>
      </c>
      <c r="K13" s="18">
        <f t="shared" si="0"/>
        <v>3</v>
      </c>
      <c r="L13" s="18"/>
      <c r="M13" s="18">
        <f t="shared" ref="M13:M37" si="1">SUM(K13:K18)/6*4</f>
        <v>16.666666666666668</v>
      </c>
      <c r="N13" s="18"/>
      <c r="O13" s="18"/>
    </row>
    <row r="14" spans="2:15" ht="16.5" thickBot="1">
      <c r="B14" s="15">
        <v>2</v>
      </c>
      <c r="C14" s="15" t="s">
        <v>173</v>
      </c>
      <c r="D14" s="9">
        <v>2004</v>
      </c>
      <c r="E14" s="9" t="s">
        <v>24</v>
      </c>
      <c r="F14" s="9" t="s">
        <v>31</v>
      </c>
      <c r="G14" s="131"/>
      <c r="H14" s="23" t="s">
        <v>172</v>
      </c>
      <c r="I14" s="114"/>
      <c r="J14" s="9" t="s">
        <v>20</v>
      </c>
      <c r="K14" s="18">
        <f t="shared" si="0"/>
        <v>3</v>
      </c>
      <c r="L14" s="18"/>
      <c r="M14" s="18"/>
      <c r="N14" s="18"/>
      <c r="O14" s="18"/>
    </row>
    <row r="15" spans="2:15" ht="16.5" thickBot="1">
      <c r="B15" s="15">
        <v>3</v>
      </c>
      <c r="C15" s="15" t="s">
        <v>174</v>
      </c>
      <c r="D15" s="9">
        <v>2004</v>
      </c>
      <c r="E15" s="9" t="s">
        <v>24</v>
      </c>
      <c r="F15" s="9" t="s">
        <v>31</v>
      </c>
      <c r="G15" s="131"/>
      <c r="H15" s="23" t="s">
        <v>172</v>
      </c>
      <c r="I15" s="114"/>
      <c r="J15" s="9" t="s">
        <v>20</v>
      </c>
      <c r="K15" s="18">
        <f t="shared" si="0"/>
        <v>3</v>
      </c>
      <c r="L15" s="18"/>
      <c r="M15" s="18"/>
      <c r="N15" s="18"/>
      <c r="O15" s="18"/>
    </row>
    <row r="16" spans="2:15" ht="16.5" thickBot="1">
      <c r="B16" s="15">
        <v>4</v>
      </c>
      <c r="C16" s="15" t="s">
        <v>175</v>
      </c>
      <c r="D16" s="9">
        <v>2004</v>
      </c>
      <c r="E16" s="9" t="s">
        <v>18</v>
      </c>
      <c r="F16" s="9" t="s">
        <v>31</v>
      </c>
      <c r="G16" s="131"/>
      <c r="H16" s="23" t="s">
        <v>172</v>
      </c>
      <c r="I16" s="114"/>
      <c r="J16" s="9" t="s">
        <v>20</v>
      </c>
      <c r="K16" s="18">
        <f t="shared" si="0"/>
        <v>3</v>
      </c>
      <c r="L16" s="18"/>
      <c r="M16" s="18"/>
      <c r="N16" s="18"/>
      <c r="O16" s="18"/>
    </row>
    <row r="17" spans="2:15" ht="16.5" thickBot="1">
      <c r="B17" s="15">
        <v>5</v>
      </c>
      <c r="C17" s="15" t="s">
        <v>176</v>
      </c>
      <c r="D17" s="9">
        <v>2002</v>
      </c>
      <c r="E17" s="9" t="s">
        <v>18</v>
      </c>
      <c r="F17" s="9" t="s">
        <v>20</v>
      </c>
      <c r="G17" s="131"/>
      <c r="H17" s="23" t="s">
        <v>172</v>
      </c>
      <c r="I17" s="114"/>
      <c r="J17" s="9" t="s">
        <v>20</v>
      </c>
      <c r="K17" s="18">
        <f t="shared" si="0"/>
        <v>10</v>
      </c>
      <c r="L17" s="18"/>
      <c r="M17" s="18"/>
      <c r="N17" s="18"/>
      <c r="O17" s="18"/>
    </row>
    <row r="18" spans="2:15" ht="16.5" thickBot="1">
      <c r="B18" s="20">
        <v>6</v>
      </c>
      <c r="C18" s="20" t="s">
        <v>177</v>
      </c>
      <c r="D18" s="9">
        <v>2004</v>
      </c>
      <c r="E18" s="9" t="s">
        <v>18</v>
      </c>
      <c r="F18" s="9" t="s">
        <v>31</v>
      </c>
      <c r="G18" s="132"/>
      <c r="H18" s="23" t="s">
        <v>172</v>
      </c>
      <c r="I18" s="115"/>
      <c r="J18" s="9" t="s">
        <v>20</v>
      </c>
      <c r="K18" s="18">
        <f t="shared" si="0"/>
        <v>3</v>
      </c>
      <c r="L18" s="18"/>
      <c r="M18" s="18"/>
      <c r="N18" s="18"/>
      <c r="O18" s="18"/>
    </row>
    <row r="19" spans="2:15" ht="16.5" thickBot="1">
      <c r="B19" s="23">
        <v>1</v>
      </c>
      <c r="C19" s="23" t="s">
        <v>178</v>
      </c>
      <c r="D19" s="9">
        <v>2002</v>
      </c>
      <c r="E19" s="9" t="s">
        <v>18</v>
      </c>
      <c r="F19" s="9" t="s">
        <v>31</v>
      </c>
      <c r="G19" s="122" t="s">
        <v>179</v>
      </c>
      <c r="H19" s="15" t="s">
        <v>180</v>
      </c>
      <c r="I19" s="113">
        <v>1.1299999999999999</v>
      </c>
      <c r="J19" s="22" t="s">
        <v>31</v>
      </c>
      <c r="K19" s="18">
        <f t="shared" si="0"/>
        <v>3</v>
      </c>
      <c r="L19" s="18"/>
      <c r="M19" s="18">
        <f t="shared" si="1"/>
        <v>25.333333333333332</v>
      </c>
      <c r="N19" s="18"/>
      <c r="O19" s="18"/>
    </row>
    <row r="20" spans="2:15" ht="16.5" thickBot="1">
      <c r="B20" s="15">
        <v>2</v>
      </c>
      <c r="C20" s="15" t="s">
        <v>181</v>
      </c>
      <c r="D20" s="9">
        <v>2002</v>
      </c>
      <c r="E20" s="9" t="s">
        <v>18</v>
      </c>
      <c r="F20" s="9" t="s">
        <v>182</v>
      </c>
      <c r="G20" s="123"/>
      <c r="H20" s="15" t="s">
        <v>180</v>
      </c>
      <c r="I20" s="114"/>
      <c r="J20" s="22" t="s">
        <v>31</v>
      </c>
      <c r="K20" s="18">
        <f t="shared" si="0"/>
        <v>30</v>
      </c>
      <c r="L20" s="18"/>
      <c r="M20" s="18"/>
      <c r="N20" s="18"/>
      <c r="O20" s="18"/>
    </row>
    <row r="21" spans="2:15" ht="16.5" thickBot="1">
      <c r="B21" s="15">
        <v>3</v>
      </c>
      <c r="C21" s="15" t="s">
        <v>183</v>
      </c>
      <c r="D21" s="9">
        <v>2002</v>
      </c>
      <c r="E21" s="9" t="s">
        <v>18</v>
      </c>
      <c r="F21" s="9" t="s">
        <v>31</v>
      </c>
      <c r="G21" s="123"/>
      <c r="H21" s="15" t="s">
        <v>180</v>
      </c>
      <c r="I21" s="114"/>
      <c r="J21" s="22" t="s">
        <v>31</v>
      </c>
      <c r="K21" s="18">
        <f t="shared" si="0"/>
        <v>3</v>
      </c>
      <c r="L21" s="18"/>
      <c r="M21" s="18"/>
      <c r="N21" s="18"/>
      <c r="O21" s="18"/>
    </row>
    <row r="22" spans="2:15" ht="16.5" thickBot="1">
      <c r="B22" s="15">
        <v>4</v>
      </c>
      <c r="C22" s="15" t="s">
        <v>184</v>
      </c>
      <c r="D22" s="9">
        <v>2004</v>
      </c>
      <c r="E22" s="9" t="s">
        <v>24</v>
      </c>
      <c r="F22" s="9" t="s">
        <v>3</v>
      </c>
      <c r="G22" s="123"/>
      <c r="H22" s="15" t="s">
        <v>180</v>
      </c>
      <c r="I22" s="114"/>
      <c r="J22" s="22" t="s">
        <v>31</v>
      </c>
      <c r="K22" s="18">
        <f t="shared" si="0"/>
        <v>1</v>
      </c>
      <c r="L22" s="18"/>
      <c r="M22" s="18"/>
      <c r="N22" s="18"/>
      <c r="O22" s="18"/>
    </row>
    <row r="23" spans="2:15" ht="16.5" thickBot="1">
      <c r="B23" s="15">
        <v>5</v>
      </c>
      <c r="C23" s="15" t="s">
        <v>185</v>
      </c>
      <c r="D23" s="9">
        <v>2004</v>
      </c>
      <c r="E23" s="9" t="s">
        <v>24</v>
      </c>
      <c r="F23" s="9" t="s">
        <v>186</v>
      </c>
      <c r="G23" s="123"/>
      <c r="H23" s="15" t="s">
        <v>180</v>
      </c>
      <c r="I23" s="114"/>
      <c r="J23" s="22" t="s">
        <v>31</v>
      </c>
      <c r="K23" s="18">
        <f t="shared" si="0"/>
        <v>0</v>
      </c>
      <c r="L23" s="18"/>
      <c r="M23" s="18"/>
      <c r="N23" s="18"/>
      <c r="O23" s="18"/>
    </row>
    <row r="24" spans="2:15" ht="16.5" thickBot="1">
      <c r="B24" s="20">
        <v>6</v>
      </c>
      <c r="C24" s="20" t="s">
        <v>187</v>
      </c>
      <c r="D24" s="9">
        <v>2004</v>
      </c>
      <c r="E24" s="9" t="s">
        <v>24</v>
      </c>
      <c r="F24" s="9" t="s">
        <v>3</v>
      </c>
      <c r="G24" s="124"/>
      <c r="H24" s="15" t="s">
        <v>180</v>
      </c>
      <c r="I24" s="115"/>
      <c r="J24" s="22" t="s">
        <v>31</v>
      </c>
      <c r="K24" s="18">
        <f t="shared" si="0"/>
        <v>1</v>
      </c>
      <c r="L24" s="18"/>
      <c r="M24" s="18"/>
      <c r="N24" s="18"/>
      <c r="O24" s="18"/>
    </row>
    <row r="25" spans="2:15" ht="16.5" thickBot="1">
      <c r="B25" s="23">
        <v>1</v>
      </c>
      <c r="C25" s="23" t="s">
        <v>188</v>
      </c>
      <c r="D25" s="9">
        <v>2002</v>
      </c>
      <c r="E25" s="9" t="s">
        <v>18</v>
      </c>
      <c r="F25" s="9" t="s">
        <v>182</v>
      </c>
      <c r="G25" s="116" t="s">
        <v>143</v>
      </c>
      <c r="H25" s="23" t="s">
        <v>64</v>
      </c>
      <c r="I25" s="113">
        <v>1.258</v>
      </c>
      <c r="J25" s="22" t="s">
        <v>31</v>
      </c>
      <c r="K25" s="18">
        <f t="shared" si="0"/>
        <v>30</v>
      </c>
      <c r="L25" s="18"/>
      <c r="M25" s="18">
        <f t="shared" si="1"/>
        <v>34.666666666666664</v>
      </c>
      <c r="N25" s="18"/>
      <c r="O25" s="18"/>
    </row>
    <row r="26" spans="2:15" ht="16.5" thickBot="1">
      <c r="B26" s="15">
        <v>2</v>
      </c>
      <c r="C26" s="15" t="s">
        <v>189</v>
      </c>
      <c r="D26" s="9">
        <v>2002</v>
      </c>
      <c r="E26" s="9" t="s">
        <v>24</v>
      </c>
      <c r="F26" s="9" t="s">
        <v>20</v>
      </c>
      <c r="G26" s="117"/>
      <c r="H26" s="23" t="s">
        <v>64</v>
      </c>
      <c r="I26" s="114"/>
      <c r="J26" s="22" t="s">
        <v>31</v>
      </c>
      <c r="K26" s="18">
        <f t="shared" si="0"/>
        <v>10</v>
      </c>
      <c r="L26" s="18"/>
      <c r="M26" s="18"/>
      <c r="N26" s="18"/>
      <c r="O26" s="18"/>
    </row>
    <row r="27" spans="2:15" ht="16.5" thickBot="1">
      <c r="B27" s="15">
        <v>3</v>
      </c>
      <c r="C27" s="15" t="s">
        <v>190</v>
      </c>
      <c r="D27" s="9">
        <v>2004</v>
      </c>
      <c r="E27" s="9" t="s">
        <v>18</v>
      </c>
      <c r="F27" s="9" t="s">
        <v>31</v>
      </c>
      <c r="G27" s="117"/>
      <c r="H27" s="23" t="s">
        <v>64</v>
      </c>
      <c r="I27" s="114"/>
      <c r="J27" s="22" t="s">
        <v>31</v>
      </c>
      <c r="K27" s="18">
        <f t="shared" si="0"/>
        <v>3</v>
      </c>
      <c r="L27" s="18"/>
      <c r="M27" s="18"/>
      <c r="N27" s="18"/>
      <c r="O27" s="18"/>
    </row>
    <row r="28" spans="2:15" ht="16.5" thickBot="1">
      <c r="B28" s="15">
        <v>4</v>
      </c>
      <c r="C28" s="15" t="s">
        <v>191</v>
      </c>
      <c r="D28" s="9">
        <v>2004</v>
      </c>
      <c r="E28" s="9" t="s">
        <v>18</v>
      </c>
      <c r="F28" s="9" t="s">
        <v>31</v>
      </c>
      <c r="G28" s="117"/>
      <c r="H28" s="23" t="s">
        <v>64</v>
      </c>
      <c r="I28" s="114"/>
      <c r="J28" s="22" t="s">
        <v>31</v>
      </c>
      <c r="K28" s="18">
        <f t="shared" si="0"/>
        <v>3</v>
      </c>
      <c r="L28" s="18"/>
      <c r="M28" s="18"/>
      <c r="N28" s="18"/>
      <c r="O28" s="18"/>
    </row>
    <row r="29" spans="2:15" ht="16.5" thickBot="1">
      <c r="B29" s="15">
        <v>5</v>
      </c>
      <c r="C29" s="15" t="s">
        <v>192</v>
      </c>
      <c r="D29" s="9">
        <v>2004</v>
      </c>
      <c r="E29" s="9" t="s">
        <v>18</v>
      </c>
      <c r="F29" s="9" t="s">
        <v>31</v>
      </c>
      <c r="G29" s="117"/>
      <c r="H29" s="23" t="s">
        <v>64</v>
      </c>
      <c r="I29" s="114"/>
      <c r="J29" s="22" t="s">
        <v>31</v>
      </c>
      <c r="K29" s="18">
        <f t="shared" si="0"/>
        <v>3</v>
      </c>
      <c r="L29" s="18"/>
      <c r="M29" s="18"/>
      <c r="N29" s="18"/>
      <c r="O29" s="18"/>
    </row>
    <row r="30" spans="2:15" ht="16.5" thickBot="1">
      <c r="B30" s="20">
        <v>6</v>
      </c>
      <c r="C30" s="20" t="s">
        <v>193</v>
      </c>
      <c r="D30" s="9">
        <v>2004</v>
      </c>
      <c r="E30" s="9" t="s">
        <v>24</v>
      </c>
      <c r="F30" s="9" t="s">
        <v>31</v>
      </c>
      <c r="G30" s="118"/>
      <c r="H30" s="23" t="s">
        <v>64</v>
      </c>
      <c r="I30" s="115"/>
      <c r="J30" s="22" t="s">
        <v>31</v>
      </c>
      <c r="K30" s="18">
        <f t="shared" si="0"/>
        <v>3</v>
      </c>
      <c r="L30" s="18"/>
      <c r="M30" s="18"/>
      <c r="N30" s="18"/>
      <c r="O30" s="18"/>
    </row>
    <row r="31" spans="2:15" ht="16.5" thickBot="1">
      <c r="B31" s="23">
        <v>1</v>
      </c>
      <c r="C31" s="23" t="s">
        <v>194</v>
      </c>
      <c r="D31" s="9">
        <v>2003</v>
      </c>
      <c r="E31" s="9" t="s">
        <v>24</v>
      </c>
      <c r="F31" s="9" t="s">
        <v>20</v>
      </c>
      <c r="G31" s="116" t="s">
        <v>103</v>
      </c>
      <c r="H31" s="23" t="s">
        <v>104</v>
      </c>
      <c r="I31" s="113">
        <v>1.53</v>
      </c>
      <c r="J31" s="22" t="s">
        <v>31</v>
      </c>
      <c r="K31" s="18">
        <f t="shared" si="0"/>
        <v>10</v>
      </c>
      <c r="L31" s="18"/>
      <c r="M31" s="18">
        <f t="shared" si="1"/>
        <v>26</v>
      </c>
      <c r="N31" s="18"/>
      <c r="O31" s="18"/>
    </row>
    <row r="32" spans="2:15" ht="16.5" thickBot="1">
      <c r="B32" s="15">
        <v>2</v>
      </c>
      <c r="C32" s="15" t="s">
        <v>139</v>
      </c>
      <c r="D32" s="9">
        <v>2005</v>
      </c>
      <c r="E32" s="9" t="s">
        <v>18</v>
      </c>
      <c r="F32" s="9" t="s">
        <v>31</v>
      </c>
      <c r="G32" s="117"/>
      <c r="H32" s="23" t="s">
        <v>104</v>
      </c>
      <c r="I32" s="114"/>
      <c r="J32" s="22" t="s">
        <v>31</v>
      </c>
      <c r="K32" s="18">
        <f t="shared" si="0"/>
        <v>3</v>
      </c>
      <c r="L32" s="18"/>
      <c r="M32" s="18"/>
      <c r="N32" s="18"/>
      <c r="O32" s="18"/>
    </row>
    <row r="33" spans="2:15" ht="16.5" thickBot="1">
      <c r="B33" s="15">
        <v>3</v>
      </c>
      <c r="C33" s="15" t="s">
        <v>195</v>
      </c>
      <c r="D33" s="9">
        <v>2004</v>
      </c>
      <c r="E33" s="9" t="s">
        <v>24</v>
      </c>
      <c r="F33" s="9" t="s">
        <v>31</v>
      </c>
      <c r="G33" s="117"/>
      <c r="H33" s="23" t="s">
        <v>104</v>
      </c>
      <c r="I33" s="114"/>
      <c r="J33" s="22" t="s">
        <v>31</v>
      </c>
      <c r="K33" s="18">
        <f t="shared" si="0"/>
        <v>3</v>
      </c>
      <c r="L33" s="18"/>
      <c r="M33" s="18"/>
      <c r="N33" s="18"/>
      <c r="O33" s="18"/>
    </row>
    <row r="34" spans="2:15" ht="16.5" thickBot="1">
      <c r="B34" s="15">
        <v>4</v>
      </c>
      <c r="C34" s="15" t="s">
        <v>196</v>
      </c>
      <c r="D34" s="9">
        <v>2005</v>
      </c>
      <c r="E34" s="9" t="s">
        <v>18</v>
      </c>
      <c r="F34" s="9" t="s">
        <v>31</v>
      </c>
      <c r="G34" s="117"/>
      <c r="H34" s="23" t="s">
        <v>104</v>
      </c>
      <c r="I34" s="114"/>
      <c r="J34" s="22" t="s">
        <v>31</v>
      </c>
      <c r="K34" s="18">
        <f t="shared" si="0"/>
        <v>3</v>
      </c>
      <c r="L34" s="18"/>
      <c r="M34" s="18"/>
      <c r="N34" s="18"/>
      <c r="O34" s="18"/>
    </row>
    <row r="35" spans="2:15" ht="16.5" thickBot="1">
      <c r="B35" s="15">
        <v>5</v>
      </c>
      <c r="C35" s="15" t="s">
        <v>197</v>
      </c>
      <c r="D35" s="9">
        <v>2002</v>
      </c>
      <c r="E35" s="9" t="s">
        <v>18</v>
      </c>
      <c r="F35" s="9" t="s">
        <v>20</v>
      </c>
      <c r="G35" s="117"/>
      <c r="H35" s="23" t="s">
        <v>104</v>
      </c>
      <c r="I35" s="114"/>
      <c r="J35" s="22" t="s">
        <v>31</v>
      </c>
      <c r="K35" s="18">
        <f t="shared" si="0"/>
        <v>10</v>
      </c>
      <c r="L35" s="18"/>
      <c r="M35" s="18"/>
      <c r="N35" s="18"/>
      <c r="O35" s="18"/>
    </row>
    <row r="36" spans="2:15" ht="16.5" thickBot="1">
      <c r="B36" s="20">
        <v>6</v>
      </c>
      <c r="C36" s="60" t="s">
        <v>198</v>
      </c>
      <c r="D36" s="9">
        <v>2003</v>
      </c>
      <c r="E36" s="9" t="s">
        <v>18</v>
      </c>
      <c r="F36" s="9" t="s">
        <v>20</v>
      </c>
      <c r="G36" s="118"/>
      <c r="H36" s="23" t="s">
        <v>104</v>
      </c>
      <c r="I36" s="115"/>
      <c r="J36" s="22" t="s">
        <v>31</v>
      </c>
      <c r="K36" s="18">
        <f t="shared" si="0"/>
        <v>10</v>
      </c>
      <c r="L36" s="18"/>
      <c r="M36" s="18"/>
      <c r="N36" s="18"/>
      <c r="O36" s="18"/>
    </row>
    <row r="37" spans="2:15" ht="16.5" thickBot="1">
      <c r="B37" s="23">
        <v>1</v>
      </c>
      <c r="C37" s="23" t="s">
        <v>199</v>
      </c>
      <c r="D37" s="9">
        <v>2004</v>
      </c>
      <c r="E37" s="9" t="s">
        <v>18</v>
      </c>
      <c r="F37" s="9" t="s">
        <v>31</v>
      </c>
      <c r="G37" s="116" t="s">
        <v>143</v>
      </c>
      <c r="H37" s="23" t="s">
        <v>64</v>
      </c>
      <c r="I37" s="113">
        <v>1.55</v>
      </c>
      <c r="J37" s="22" t="s">
        <v>31</v>
      </c>
      <c r="K37" s="18">
        <f t="shared" si="0"/>
        <v>3</v>
      </c>
      <c r="L37" s="18"/>
      <c r="M37" s="18">
        <f t="shared" si="1"/>
        <v>12</v>
      </c>
      <c r="N37" s="18"/>
      <c r="O37" s="18"/>
    </row>
    <row r="38" spans="2:15" ht="16.5" thickBot="1">
      <c r="B38" s="15">
        <v>2</v>
      </c>
      <c r="C38" s="15" t="s">
        <v>144</v>
      </c>
      <c r="D38" s="9">
        <v>2004</v>
      </c>
      <c r="E38" s="9" t="s">
        <v>18</v>
      </c>
      <c r="F38" s="9" t="s">
        <v>31</v>
      </c>
      <c r="G38" s="117"/>
      <c r="H38" s="23" t="s">
        <v>64</v>
      </c>
      <c r="I38" s="114"/>
      <c r="J38" s="22" t="s">
        <v>31</v>
      </c>
      <c r="K38" s="18">
        <f t="shared" si="0"/>
        <v>3</v>
      </c>
      <c r="L38" s="18"/>
      <c r="M38" s="18"/>
      <c r="N38" s="18"/>
      <c r="O38" s="18"/>
    </row>
    <row r="39" spans="2:15" ht="16.5" thickBot="1">
      <c r="B39" s="15">
        <v>3</v>
      </c>
      <c r="C39" s="15" t="s">
        <v>200</v>
      </c>
      <c r="D39" s="9">
        <v>2004</v>
      </c>
      <c r="E39" s="9" t="s">
        <v>18</v>
      </c>
      <c r="F39" s="9" t="s">
        <v>31</v>
      </c>
      <c r="G39" s="117"/>
      <c r="H39" s="23" t="s">
        <v>64</v>
      </c>
      <c r="I39" s="114"/>
      <c r="J39" s="22" t="s">
        <v>31</v>
      </c>
      <c r="K39" s="18">
        <f t="shared" si="0"/>
        <v>3</v>
      </c>
      <c r="L39" s="18"/>
      <c r="M39" s="18"/>
      <c r="N39" s="18"/>
      <c r="O39" s="18"/>
    </row>
    <row r="40" spans="2:15" ht="16.5" thickBot="1">
      <c r="B40" s="15">
        <v>4</v>
      </c>
      <c r="C40" s="15" t="s">
        <v>201</v>
      </c>
      <c r="D40" s="9">
        <v>2005</v>
      </c>
      <c r="E40" s="9" t="s">
        <v>18</v>
      </c>
      <c r="F40" s="9" t="s">
        <v>31</v>
      </c>
      <c r="G40" s="117"/>
      <c r="H40" s="23" t="s">
        <v>64</v>
      </c>
      <c r="I40" s="114"/>
      <c r="J40" s="22" t="s">
        <v>31</v>
      </c>
      <c r="K40" s="18">
        <f t="shared" si="0"/>
        <v>3</v>
      </c>
      <c r="L40" s="18"/>
      <c r="M40" s="18"/>
      <c r="N40" s="18"/>
      <c r="O40" s="18"/>
    </row>
    <row r="41" spans="2:15" ht="16.5" thickBot="1">
      <c r="B41" s="15">
        <v>5</v>
      </c>
      <c r="C41" s="15" t="s">
        <v>202</v>
      </c>
      <c r="D41" s="9">
        <v>2005</v>
      </c>
      <c r="E41" s="9" t="s">
        <v>18</v>
      </c>
      <c r="F41" s="9" t="s">
        <v>31</v>
      </c>
      <c r="G41" s="117"/>
      <c r="H41" s="23" t="s">
        <v>64</v>
      </c>
      <c r="I41" s="114"/>
      <c r="J41" s="22" t="s">
        <v>31</v>
      </c>
      <c r="K41" s="18">
        <f t="shared" si="0"/>
        <v>3</v>
      </c>
      <c r="L41" s="18"/>
      <c r="M41" s="18"/>
      <c r="N41" s="18"/>
      <c r="O41" s="18"/>
    </row>
    <row r="42" spans="2:15" ht="16.5" thickBot="1">
      <c r="B42" s="20">
        <v>6</v>
      </c>
      <c r="C42" s="20" t="s">
        <v>203</v>
      </c>
      <c r="D42" s="9">
        <v>2004</v>
      </c>
      <c r="E42" s="9" t="s">
        <v>24</v>
      </c>
      <c r="F42" s="9" t="s">
        <v>31</v>
      </c>
      <c r="G42" s="118"/>
      <c r="H42" s="23" t="s">
        <v>64</v>
      </c>
      <c r="I42" s="115"/>
      <c r="J42" s="22" t="s">
        <v>31</v>
      </c>
      <c r="K42" s="18">
        <f t="shared" si="0"/>
        <v>3</v>
      </c>
      <c r="L42" s="18"/>
      <c r="M42" s="18"/>
      <c r="N42" s="18"/>
      <c r="O42" s="18"/>
    </row>
    <row r="43" spans="2:15" ht="16.5" thickBot="1">
      <c r="B43" s="23">
        <v>1</v>
      </c>
      <c r="C43" s="23" t="s">
        <v>204</v>
      </c>
      <c r="D43" s="9">
        <v>2004</v>
      </c>
      <c r="E43" s="9" t="s">
        <v>18</v>
      </c>
      <c r="F43" s="9" t="s">
        <v>186</v>
      </c>
      <c r="G43" s="116">
        <v>102</v>
      </c>
      <c r="H43" s="23" t="s">
        <v>81</v>
      </c>
      <c r="I43" s="113">
        <v>2.67</v>
      </c>
      <c r="J43" s="22"/>
      <c r="K43" s="18"/>
      <c r="L43" s="18"/>
      <c r="M43" s="18"/>
      <c r="N43" s="18"/>
      <c r="O43" s="18"/>
    </row>
    <row r="44" spans="2:15" ht="16.5" thickBot="1">
      <c r="B44" s="15">
        <v>2</v>
      </c>
      <c r="C44" s="15" t="s">
        <v>205</v>
      </c>
      <c r="D44" s="9">
        <v>2005</v>
      </c>
      <c r="E44" s="9" t="s">
        <v>18</v>
      </c>
      <c r="F44" s="9" t="s">
        <v>186</v>
      </c>
      <c r="G44" s="117"/>
      <c r="H44" s="23" t="s">
        <v>81</v>
      </c>
      <c r="I44" s="114"/>
      <c r="J44" s="9"/>
      <c r="K44" s="18"/>
      <c r="L44" s="18"/>
      <c r="M44" s="18"/>
      <c r="N44" s="18"/>
      <c r="O44" s="18"/>
    </row>
    <row r="45" spans="2:15" ht="16.5" thickBot="1">
      <c r="B45" s="15">
        <v>3</v>
      </c>
      <c r="C45" s="15" t="s">
        <v>206</v>
      </c>
      <c r="D45" s="9">
        <v>2004</v>
      </c>
      <c r="E45" s="9" t="s">
        <v>18</v>
      </c>
      <c r="F45" s="9" t="s">
        <v>186</v>
      </c>
      <c r="G45" s="117"/>
      <c r="H45" s="23" t="s">
        <v>81</v>
      </c>
      <c r="I45" s="114"/>
      <c r="J45" s="9"/>
      <c r="K45" s="18"/>
      <c r="L45" s="18"/>
      <c r="M45" s="18"/>
      <c r="N45" s="18"/>
      <c r="O45" s="18"/>
    </row>
    <row r="46" spans="2:15" ht="16.5" thickBot="1">
      <c r="B46" s="15">
        <v>4</v>
      </c>
      <c r="C46" s="15" t="s">
        <v>207</v>
      </c>
      <c r="D46" s="9">
        <v>2004</v>
      </c>
      <c r="E46" s="9" t="s">
        <v>18</v>
      </c>
      <c r="F46" s="9" t="s">
        <v>186</v>
      </c>
      <c r="G46" s="117"/>
      <c r="H46" s="23" t="s">
        <v>81</v>
      </c>
      <c r="I46" s="114"/>
      <c r="J46" s="9"/>
      <c r="K46" s="18"/>
      <c r="L46" s="18"/>
      <c r="M46" s="18"/>
      <c r="N46" s="18"/>
      <c r="O46" s="18"/>
    </row>
    <row r="47" spans="2:15" ht="16.5" thickBot="1">
      <c r="B47" s="15">
        <v>5</v>
      </c>
      <c r="C47" s="15" t="s">
        <v>208</v>
      </c>
      <c r="D47" s="9">
        <v>2005</v>
      </c>
      <c r="E47" s="9" t="s">
        <v>24</v>
      </c>
      <c r="F47" s="9" t="s">
        <v>186</v>
      </c>
      <c r="G47" s="117"/>
      <c r="H47" s="23" t="s">
        <v>81</v>
      </c>
      <c r="I47" s="114"/>
      <c r="J47" s="9"/>
      <c r="K47" s="18"/>
      <c r="L47" s="18"/>
      <c r="M47" s="18"/>
      <c r="N47" s="18"/>
      <c r="O47" s="18"/>
    </row>
    <row r="48" spans="2:15" ht="16.5" thickBot="1">
      <c r="B48" s="20">
        <v>6</v>
      </c>
      <c r="C48" s="20" t="s">
        <v>209</v>
      </c>
      <c r="D48" s="9">
        <v>2004</v>
      </c>
      <c r="E48" s="9" t="s">
        <v>24</v>
      </c>
      <c r="F48" s="9" t="s">
        <v>186</v>
      </c>
      <c r="G48" s="118"/>
      <c r="H48" s="23" t="s">
        <v>81</v>
      </c>
      <c r="I48" s="115"/>
      <c r="J48" s="19"/>
      <c r="K48" s="18"/>
      <c r="L48" s="18"/>
      <c r="M48" s="18"/>
      <c r="N48" s="18"/>
      <c r="O48" s="18"/>
    </row>
    <row r="49" spans="2:15" ht="16.5" thickBot="1">
      <c r="B49" s="23">
        <v>1</v>
      </c>
      <c r="C49" s="23" t="s">
        <v>210</v>
      </c>
      <c r="D49" s="9">
        <v>2003</v>
      </c>
      <c r="E49" s="9" t="s">
        <v>24</v>
      </c>
      <c r="F49" s="9" t="s">
        <v>31</v>
      </c>
      <c r="G49" s="119" t="s">
        <v>211</v>
      </c>
      <c r="H49" s="23" t="s">
        <v>212</v>
      </c>
      <c r="I49" s="113">
        <v>3.59</v>
      </c>
      <c r="J49" s="22"/>
      <c r="K49" s="18"/>
      <c r="L49" s="18"/>
      <c r="M49" s="18"/>
      <c r="N49" s="18"/>
      <c r="O49" s="18"/>
    </row>
    <row r="50" spans="2:15" ht="16.5" thickBot="1">
      <c r="B50" s="15">
        <v>2</v>
      </c>
      <c r="C50" s="15" t="s">
        <v>213</v>
      </c>
      <c r="D50" s="9">
        <v>2005</v>
      </c>
      <c r="E50" s="9" t="s">
        <v>18</v>
      </c>
      <c r="F50" s="9" t="s">
        <v>31</v>
      </c>
      <c r="G50" s="120"/>
      <c r="H50" s="23" t="s">
        <v>212</v>
      </c>
      <c r="I50" s="114"/>
      <c r="J50" s="9"/>
    </row>
    <row r="51" spans="2:15" ht="16.5" thickBot="1">
      <c r="B51" s="15">
        <v>3</v>
      </c>
      <c r="C51" s="15" t="s">
        <v>214</v>
      </c>
      <c r="D51" s="9">
        <v>2004</v>
      </c>
      <c r="E51" s="9" t="s">
        <v>24</v>
      </c>
      <c r="F51" s="9" t="s">
        <v>31</v>
      </c>
      <c r="G51" s="120"/>
      <c r="H51" s="23" t="s">
        <v>212</v>
      </c>
      <c r="I51" s="114"/>
      <c r="J51" s="9"/>
    </row>
    <row r="52" spans="2:15" ht="16.5" thickBot="1">
      <c r="B52" s="15">
        <v>4</v>
      </c>
      <c r="C52" s="15" t="s">
        <v>215</v>
      </c>
      <c r="D52" s="9">
        <v>2005</v>
      </c>
      <c r="E52" s="9" t="s">
        <v>24</v>
      </c>
      <c r="F52" s="9" t="s">
        <v>31</v>
      </c>
      <c r="G52" s="120"/>
      <c r="H52" s="23" t="s">
        <v>212</v>
      </c>
      <c r="I52" s="114"/>
      <c r="J52" s="9"/>
    </row>
    <row r="53" spans="2:15" ht="16.5" thickBot="1">
      <c r="B53" s="15">
        <v>5</v>
      </c>
      <c r="C53" s="15" t="s">
        <v>216</v>
      </c>
      <c r="D53" s="9">
        <v>2004</v>
      </c>
      <c r="E53" s="9" t="s">
        <v>24</v>
      </c>
      <c r="F53" s="9" t="s">
        <v>186</v>
      </c>
      <c r="G53" s="120"/>
      <c r="H53" s="23" t="s">
        <v>212</v>
      </c>
      <c r="I53" s="114"/>
      <c r="J53" s="9"/>
    </row>
    <row r="54" spans="2:15" ht="16.5" thickBot="1">
      <c r="B54" s="20">
        <v>6</v>
      </c>
      <c r="C54" s="20" t="s">
        <v>217</v>
      </c>
      <c r="D54" s="9">
        <v>2004</v>
      </c>
      <c r="E54" s="9" t="s">
        <v>24</v>
      </c>
      <c r="F54" s="9" t="s">
        <v>186</v>
      </c>
      <c r="G54" s="121"/>
      <c r="H54" s="23" t="s">
        <v>212</v>
      </c>
      <c r="I54" s="115"/>
      <c r="J54" s="19"/>
    </row>
    <row r="55" spans="2:15" ht="16.5" thickBot="1">
      <c r="B55" s="23">
        <v>1</v>
      </c>
      <c r="C55" s="23" t="s">
        <v>218</v>
      </c>
      <c r="D55" s="9">
        <v>2002</v>
      </c>
      <c r="E55" s="9" t="s">
        <v>24</v>
      </c>
      <c r="F55" s="9" t="s">
        <v>31</v>
      </c>
      <c r="G55" s="110">
        <v>221</v>
      </c>
      <c r="H55" s="23" t="s">
        <v>219</v>
      </c>
      <c r="I55" s="113">
        <v>4.63</v>
      </c>
      <c r="J55" s="22"/>
    </row>
    <row r="56" spans="2:15" ht="16.5" thickBot="1">
      <c r="B56" s="15">
        <v>2</v>
      </c>
      <c r="C56" s="15" t="s">
        <v>220</v>
      </c>
      <c r="D56" s="9">
        <v>2002</v>
      </c>
      <c r="E56" s="9" t="s">
        <v>18</v>
      </c>
      <c r="F56" s="9" t="s">
        <v>31</v>
      </c>
      <c r="G56" s="111"/>
      <c r="H56" s="23" t="s">
        <v>219</v>
      </c>
      <c r="I56" s="114"/>
      <c r="J56" s="9"/>
    </row>
    <row r="57" spans="2:15" ht="16.5" thickBot="1">
      <c r="B57" s="15">
        <v>3</v>
      </c>
      <c r="C57" s="15" t="s">
        <v>221</v>
      </c>
      <c r="D57" s="9">
        <v>2003</v>
      </c>
      <c r="E57" s="9" t="s">
        <v>24</v>
      </c>
      <c r="F57" s="9" t="s">
        <v>31</v>
      </c>
      <c r="G57" s="111"/>
      <c r="H57" s="23" t="s">
        <v>219</v>
      </c>
      <c r="I57" s="114"/>
      <c r="J57" s="9"/>
    </row>
    <row r="58" spans="2:15" ht="16.5" thickBot="1">
      <c r="B58" s="15">
        <v>4</v>
      </c>
      <c r="C58" s="15" t="s">
        <v>222</v>
      </c>
      <c r="D58" s="9">
        <v>2003</v>
      </c>
      <c r="E58" s="9" t="s">
        <v>18</v>
      </c>
      <c r="F58" s="9" t="s">
        <v>31</v>
      </c>
      <c r="G58" s="111"/>
      <c r="H58" s="23" t="s">
        <v>219</v>
      </c>
      <c r="I58" s="114"/>
      <c r="J58" s="9"/>
    </row>
    <row r="59" spans="2:15" ht="16.5" thickBot="1">
      <c r="B59" s="15">
        <v>5</v>
      </c>
      <c r="C59" s="15" t="s">
        <v>223</v>
      </c>
      <c r="D59" s="9">
        <v>2002</v>
      </c>
      <c r="E59" s="9" t="s">
        <v>18</v>
      </c>
      <c r="F59" s="9" t="s">
        <v>31</v>
      </c>
      <c r="G59" s="111"/>
      <c r="H59" s="23" t="s">
        <v>219</v>
      </c>
      <c r="I59" s="114"/>
      <c r="J59" s="9"/>
    </row>
    <row r="60" spans="2:15" ht="16.5" thickBot="1">
      <c r="B60" s="20">
        <v>6</v>
      </c>
      <c r="C60" s="20" t="s">
        <v>224</v>
      </c>
      <c r="D60" s="9">
        <v>2002</v>
      </c>
      <c r="E60" s="9" t="s">
        <v>24</v>
      </c>
      <c r="F60" s="9" t="s">
        <v>31</v>
      </c>
      <c r="G60" s="112"/>
      <c r="H60" s="23" t="s">
        <v>219</v>
      </c>
      <c r="I60" s="115"/>
      <c r="J60" s="19"/>
    </row>
  </sheetData>
  <mergeCells count="20">
    <mergeCell ref="C1:I1"/>
    <mergeCell ref="B5:J5"/>
    <mergeCell ref="G7:G12"/>
    <mergeCell ref="I7:I12"/>
    <mergeCell ref="G13:G18"/>
    <mergeCell ref="I13:I18"/>
    <mergeCell ref="G19:G24"/>
    <mergeCell ref="I19:I24"/>
    <mergeCell ref="G25:G30"/>
    <mergeCell ref="I25:I30"/>
    <mergeCell ref="G31:G36"/>
    <mergeCell ref="I31:I36"/>
    <mergeCell ref="G55:G60"/>
    <mergeCell ref="I55:I60"/>
    <mergeCell ref="G37:G42"/>
    <mergeCell ref="I37:I42"/>
    <mergeCell ref="G43:G48"/>
    <mergeCell ref="I43:I48"/>
    <mergeCell ref="G49:G54"/>
    <mergeCell ref="I49:I5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І клас</vt:lpstr>
      <vt:lpstr>ІІ клас</vt:lpstr>
      <vt:lpstr>ІІІ клас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2019-05-10T16:27:05Z</dcterms:modified>
</cp:coreProperties>
</file>